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firstSheet="7" activeTab="12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2021" sheetId="13" r:id="rId13"/>
    <sheet name="Plan1" sheetId="14" r:id="rId14"/>
  </sheets>
  <definedNames>
    <definedName name="_xlnm.Print_Area" localSheetId="11">'Dezembro'!$A$1:$J$71</definedName>
    <definedName name="_xlnm.Print_Area" localSheetId="1">'Fevereiro'!$A$1:$J$72</definedName>
  </definedNames>
  <calcPr fullCalcOnLoad="1"/>
</workbook>
</file>

<file path=xl/comments3.xml><?xml version="1.0" encoding="utf-8"?>
<comments xmlns="http://schemas.openxmlformats.org/spreadsheetml/2006/main">
  <authors>
    <author>tc={ECD75629-AFA3-40B3-8DA7-A899C4A5F1FE}</author>
  </authors>
  <commentList>
    <comment ref="H20" authorId="0">
      <text>
        <r>
          <rPr>
            <sz val="11"/>
            <color theme="1"/>
            <rFont val="Calibri"/>
            <family val="2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Encaminhamento realizado na CM Itaquera</t>
        </r>
      </text>
    </comment>
  </commentList>
</comments>
</file>

<file path=xl/sharedStrings.xml><?xml version="1.0" encoding="utf-8"?>
<sst xmlns="http://schemas.openxmlformats.org/spreadsheetml/2006/main" count="542" uniqueCount="54">
  <si>
    <t>CEJUSC - PMSP</t>
  </si>
  <si>
    <t>Acordos</t>
  </si>
  <si>
    <t>Sem Acordo</t>
  </si>
  <si>
    <t>Família</t>
  </si>
  <si>
    <t>Cível</t>
  </si>
  <si>
    <t>Sessões de Mediação- Não realizadas</t>
  </si>
  <si>
    <t>Total de sessões não realizadas</t>
  </si>
  <si>
    <t>Não realizada pela ausência de ambos</t>
  </si>
  <si>
    <t>Não Realizada por falta de documentos</t>
  </si>
  <si>
    <t>Panorama Geral</t>
  </si>
  <si>
    <t>Data</t>
  </si>
  <si>
    <t>Agendadas</t>
  </si>
  <si>
    <t>Realizadas</t>
  </si>
  <si>
    <t>Reagendadas</t>
  </si>
  <si>
    <t xml:space="preserve">Sessões </t>
  </si>
  <si>
    <t>COHAB</t>
  </si>
  <si>
    <t>Total de conciliações Frutíferas:</t>
  </si>
  <si>
    <t>Índice de Acordos em Cível:</t>
  </si>
  <si>
    <t>índice de Acordos em família:</t>
  </si>
  <si>
    <t>Índice Total de Acordos:</t>
  </si>
  <si>
    <t>Não realizada pela ausência do Requerente</t>
  </si>
  <si>
    <t>Não realizada pela ausência do Requerido</t>
  </si>
  <si>
    <t>Tipo</t>
  </si>
  <si>
    <t>Total  de</t>
  </si>
  <si>
    <t>Não realizadas</t>
  </si>
  <si>
    <t>Total do Mês</t>
  </si>
  <si>
    <t>Sessões de Mediação realizadas</t>
  </si>
  <si>
    <t>Encaminhamentos à equipamentos de atendimento à Violência Doméstica:</t>
  </si>
  <si>
    <t>Inclusos no SAJ</t>
  </si>
  <si>
    <t>CEJUSC</t>
  </si>
  <si>
    <t>Defensoria</t>
  </si>
  <si>
    <t>Agendamentos/ Convites Realizados</t>
  </si>
  <si>
    <t>Civel</t>
  </si>
  <si>
    <t>Total</t>
  </si>
  <si>
    <t>no CEJUSC</t>
  </si>
  <si>
    <t>Índice Total de COHAB: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</si>
  <si>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</si>
  <si>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</si>
  <si>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</si>
  <si>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</si>
  <si>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</si>
  <si>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</si>
  <si>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</si>
  <si>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</si>
  <si>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</si>
  <si>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</si>
  <si>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</si>
  <si>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</si>
  <si>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</si>
  <si>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</t>
  </si>
  <si>
    <t>Índice Total de acordos COHAB:</t>
  </si>
  <si>
    <t>Não realizada pela ausência do Requerente (autor)</t>
  </si>
  <si>
    <t>Não realizada pela ausência do Requerido (réu)</t>
  </si>
  <si>
    <t xml:space="preserve">Não realizada pela ausência do Requerido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</si>
</sst>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83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right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7" fontId="52" fillId="0" borderId="0" xfId="0" applyNumberFormat="1" applyFont="1" applyAlignment="1">
      <alignment horizontal="center" wrapText="1"/>
    </xf>
    <xf numFmtId="17" fontId="51" fillId="0" borderId="0" xfId="0" applyNumberFormat="1" applyFont="1" applyAlignment="1">
      <alignment wrapText="1"/>
    </xf>
    <xf numFmtId="0" fontId="51" fillId="0" borderId="10" xfId="0" applyFont="1" applyBorder="1" applyAlignment="1">
      <alignment/>
    </xf>
    <xf numFmtId="0" fontId="51" fillId="0" borderId="0" xfId="0" applyFont="1" applyFill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12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14" fontId="51" fillId="0" borderId="15" xfId="0" applyNumberFormat="1" applyFont="1" applyBorder="1" applyAlignment="1">
      <alignment/>
    </xf>
    <xf numFmtId="0" fontId="51" fillId="0" borderId="16" xfId="0" applyFont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51" fillId="0" borderId="17" xfId="0" applyFont="1" applyBorder="1" applyAlignment="1">
      <alignment/>
    </xf>
    <xf numFmtId="0" fontId="55" fillId="3" borderId="12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4" fillId="13" borderId="26" xfId="0" applyFont="1" applyFill="1" applyBorder="1" applyAlignment="1">
      <alignment/>
    </xf>
    <xf numFmtId="0" fontId="54" fillId="13" borderId="12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10" fontId="51" fillId="0" borderId="10" xfId="0" applyNumberFormat="1" applyFont="1" applyBorder="1" applyAlignment="1">
      <alignment horizontal="center"/>
    </xf>
    <xf numFmtId="0" fontId="54" fillId="0" borderId="17" xfId="0" applyFont="1" applyFill="1" applyBorder="1" applyAlignment="1">
      <alignment/>
    </xf>
    <xf numFmtId="9" fontId="51" fillId="0" borderId="10" xfId="0" applyNumberFormat="1" applyFont="1" applyBorder="1" applyAlignment="1">
      <alignment horizontal="center"/>
    </xf>
    <xf numFmtId="9" fontId="51" fillId="0" borderId="27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9" fontId="54" fillId="34" borderId="13" xfId="0" applyNumberFormat="1" applyFont="1" applyFill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9" fontId="51" fillId="0" borderId="12" xfId="0" applyNumberFormat="1" applyFont="1" applyBorder="1" applyAlignment="1">
      <alignment horizontal="center"/>
    </xf>
    <xf numFmtId="0" fontId="51" fillId="16" borderId="13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9" fontId="54" fillId="0" borderId="10" xfId="0" applyNumberFormat="1" applyFont="1" applyBorder="1" applyAlignment="1">
      <alignment horizontal="center"/>
    </xf>
    <xf numFmtId="0" fontId="54" fillId="3" borderId="12" xfId="0" applyFont="1" applyFill="1" applyBorder="1" applyAlignment="1">
      <alignment horizontal="center"/>
    </xf>
    <xf numFmtId="14" fontId="51" fillId="0" borderId="15" xfId="0" applyNumberFormat="1" applyFont="1" applyFill="1" applyBorder="1" applyAlignment="1">
      <alignment/>
    </xf>
    <xf numFmtId="0" fontId="51" fillId="0" borderId="16" xfId="0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left"/>
    </xf>
    <xf numFmtId="9" fontId="51" fillId="0" borderId="10" xfId="0" applyNumberFormat="1" applyFont="1" applyBorder="1" applyAlignment="1">
      <alignment horizontal="left"/>
    </xf>
    <xf numFmtId="9" fontId="54" fillId="0" borderId="10" xfId="0" applyNumberFormat="1" applyFont="1" applyBorder="1" applyAlignment="1">
      <alignment horizontal="left"/>
    </xf>
    <xf numFmtId="1" fontId="51" fillId="0" borderId="12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4" fillId="16" borderId="13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4" fillId="3" borderId="26" xfId="0" applyFont="1" applyFill="1" applyBorder="1" applyAlignment="1">
      <alignment horizontal="center"/>
    </xf>
    <xf numFmtId="0" fontId="54" fillId="3" borderId="29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14" fontId="51" fillId="0" borderId="13" xfId="0" applyNumberFormat="1" applyFont="1" applyFill="1" applyBorder="1" applyAlignment="1">
      <alignment/>
    </xf>
    <xf numFmtId="0" fontId="51" fillId="0" borderId="13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51" fillId="0" borderId="17" xfId="0" applyFont="1" applyBorder="1" applyAlignment="1">
      <alignment horizontal="center"/>
    </xf>
    <xf numFmtId="10" fontId="51" fillId="0" borderId="12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14" fontId="51" fillId="35" borderId="15" xfId="0" applyNumberFormat="1" applyFont="1" applyFill="1" applyBorder="1" applyAlignment="1">
      <alignment/>
    </xf>
    <xf numFmtId="0" fontId="51" fillId="35" borderId="16" xfId="0" applyFont="1" applyFill="1" applyBorder="1" applyAlignment="1">
      <alignment horizontal="center"/>
    </xf>
    <xf numFmtId="0" fontId="51" fillId="35" borderId="32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0" borderId="16" xfId="0" applyNumberFormat="1" applyFont="1" applyFill="1" applyBorder="1" applyAlignment="1">
      <alignment horizontal="center"/>
    </xf>
    <xf numFmtId="0" fontId="51" fillId="0" borderId="32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30" xfId="0" applyFont="1" applyBorder="1" applyAlignment="1">
      <alignment/>
    </xf>
    <xf numFmtId="0" fontId="51" fillId="0" borderId="33" xfId="0" applyFont="1" applyBorder="1" applyAlignment="1">
      <alignment/>
    </xf>
    <xf numFmtId="9" fontId="54" fillId="34" borderId="13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14" fontId="51" fillId="0" borderId="34" xfId="0" applyNumberFormat="1" applyFont="1" applyFill="1" applyBorder="1" applyAlignment="1">
      <alignment/>
    </xf>
    <xf numFmtId="0" fontId="51" fillId="0" borderId="17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35" borderId="16" xfId="0" applyNumberFormat="1" applyFont="1" applyFill="1" applyBorder="1" applyAlignment="1">
      <alignment horizontal="center"/>
    </xf>
    <xf numFmtId="0" fontId="51" fillId="35" borderId="32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14" fontId="51" fillId="36" borderId="15" xfId="0" applyNumberFormat="1" applyFont="1" applyFill="1" applyBorder="1" applyAlignment="1">
      <alignment/>
    </xf>
    <xf numFmtId="0" fontId="51" fillId="36" borderId="16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14" fontId="51" fillId="35" borderId="34" xfId="0" applyNumberFormat="1" applyFont="1" applyFill="1" applyBorder="1" applyAlignment="1">
      <alignment/>
    </xf>
    <xf numFmtId="0" fontId="51" fillId="35" borderId="32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4" fillId="3" borderId="26" xfId="0" applyFont="1" applyFill="1" applyBorder="1" applyAlignment="1">
      <alignment horizontal="center"/>
    </xf>
    <xf numFmtId="0" fontId="54" fillId="3" borderId="29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14" fontId="51" fillId="35" borderId="13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54" fillId="0" borderId="32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2" xfId="0" applyFont="1" applyBorder="1" applyAlignment="1">
      <alignment horizontal="left"/>
    </xf>
    <xf numFmtId="0" fontId="54" fillId="0" borderId="35" xfId="0" applyFont="1" applyBorder="1" applyAlignment="1">
      <alignment horizontal="left"/>
    </xf>
    <xf numFmtId="0" fontId="53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9" fillId="15" borderId="26" xfId="0" applyFont="1" applyFill="1" applyBorder="1" applyAlignment="1">
      <alignment horizontal="center" wrapText="1"/>
    </xf>
    <xf numFmtId="0" fontId="59" fillId="15" borderId="36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1" fillId="35" borderId="32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37" xfId="0" applyFont="1" applyBorder="1" applyAlignment="1">
      <alignment horizontal="left"/>
    </xf>
    <xf numFmtId="0" fontId="51" fillId="0" borderId="38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57" fillId="16" borderId="26" xfId="0" applyFont="1" applyFill="1" applyBorder="1" applyAlignment="1">
      <alignment horizontal="center"/>
    </xf>
    <xf numFmtId="0" fontId="57" fillId="16" borderId="36" xfId="0" applyFont="1" applyFill="1" applyBorder="1" applyAlignment="1">
      <alignment horizontal="center"/>
    </xf>
    <xf numFmtId="0" fontId="57" fillId="16" borderId="29" xfId="0" applyFont="1" applyFill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4" fillId="3" borderId="40" xfId="0" applyFont="1" applyFill="1" applyBorder="1" applyAlignment="1">
      <alignment horizontal="center"/>
    </xf>
    <xf numFmtId="0" fontId="54" fillId="3" borderId="41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61" fillId="37" borderId="26" xfId="0" applyFont="1" applyFill="1" applyBorder="1" applyAlignment="1">
      <alignment horizontal="center"/>
    </xf>
    <xf numFmtId="0" fontId="61" fillId="37" borderId="36" xfId="0" applyFont="1" applyFill="1" applyBorder="1" applyAlignment="1">
      <alignment horizontal="center"/>
    </xf>
    <xf numFmtId="0" fontId="61" fillId="37" borderId="29" xfId="0" applyFont="1" applyFill="1" applyBorder="1" applyAlignment="1">
      <alignment horizontal="center"/>
    </xf>
    <xf numFmtId="0" fontId="57" fillId="16" borderId="24" xfId="0" applyFont="1" applyFill="1" applyBorder="1" applyAlignment="1">
      <alignment horizontal="center"/>
    </xf>
    <xf numFmtId="0" fontId="54" fillId="17" borderId="26" xfId="0" applyFont="1" applyFill="1" applyBorder="1" applyAlignment="1">
      <alignment horizontal="center"/>
    </xf>
    <xf numFmtId="0" fontId="54" fillId="17" borderId="36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9" fontId="51" fillId="0" borderId="17" xfId="0" applyNumberFormat="1" applyFont="1" applyBorder="1" applyAlignment="1">
      <alignment horizontal="center"/>
    </xf>
    <xf numFmtId="9" fontId="51" fillId="0" borderId="37" xfId="0" applyNumberFormat="1" applyFont="1" applyBorder="1" applyAlignment="1">
      <alignment horizontal="center"/>
    </xf>
    <xf numFmtId="9" fontId="51" fillId="0" borderId="13" xfId="0" applyNumberFormat="1" applyFont="1" applyBorder="1" applyAlignment="1">
      <alignment horizontal="center"/>
    </xf>
    <xf numFmtId="9" fontId="51" fillId="0" borderId="32" xfId="0" applyNumberFormat="1" applyFont="1" applyBorder="1" applyAlignment="1">
      <alignment horizontal="center"/>
    </xf>
    <xf numFmtId="0" fontId="54" fillId="3" borderId="26" xfId="0" applyFont="1" applyFill="1" applyBorder="1" applyAlignment="1">
      <alignment horizontal="center"/>
    </xf>
    <xf numFmtId="0" fontId="54" fillId="3" borderId="29" xfId="0" applyFont="1" applyFill="1" applyBorder="1" applyAlignment="1">
      <alignment horizontal="center"/>
    </xf>
    <xf numFmtId="17" fontId="62" fillId="35" borderId="26" xfId="0" applyNumberFormat="1" applyFont="1" applyFill="1" applyBorder="1" applyAlignment="1">
      <alignment horizontal="center" wrapText="1"/>
    </xf>
    <xf numFmtId="17" fontId="62" fillId="35" borderId="36" xfId="0" applyNumberFormat="1" applyFont="1" applyFill="1" applyBorder="1" applyAlignment="1">
      <alignment horizontal="center" wrapText="1"/>
    </xf>
    <xf numFmtId="17" fontId="62" fillId="35" borderId="29" xfId="0" applyNumberFormat="1" applyFont="1" applyFill="1" applyBorder="1" applyAlignment="1">
      <alignment horizontal="center" wrapText="1"/>
    </xf>
    <xf numFmtId="9" fontId="54" fillId="13" borderId="26" xfId="0" applyNumberFormat="1" applyFont="1" applyFill="1" applyBorder="1" applyAlignment="1">
      <alignment horizontal="center"/>
    </xf>
    <xf numFmtId="0" fontId="54" fillId="13" borderId="36" xfId="0" applyFont="1" applyFill="1" applyBorder="1" applyAlignment="1">
      <alignment horizontal="center"/>
    </xf>
    <xf numFmtId="0" fontId="54" fillId="13" borderId="26" xfId="0" applyFont="1" applyFill="1" applyBorder="1" applyAlignment="1">
      <alignment horizontal="center"/>
    </xf>
    <xf numFmtId="0" fontId="54" fillId="13" borderId="29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4" fillId="33" borderId="42" xfId="0" applyFont="1" applyFill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36" borderId="17" xfId="0" applyFont="1" applyFill="1" applyBorder="1" applyAlignment="1">
      <alignment horizontal="center"/>
    </xf>
    <xf numFmtId="0" fontId="51" fillId="36" borderId="32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51" fillId="0" borderId="47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9" fillId="15" borderId="29" xfId="0" applyFont="1" applyFill="1" applyBorder="1" applyAlignment="1">
      <alignment horizont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1" fillId="35" borderId="35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35" borderId="44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9" fontId="54" fillId="34" borderId="32" xfId="0" applyNumberFormat="1" applyFont="1" applyFill="1" applyBorder="1" applyAlignment="1">
      <alignment horizontal="center"/>
    </xf>
    <xf numFmtId="9" fontId="54" fillId="34" borderId="10" xfId="0" applyNumberFormat="1" applyFont="1" applyFill="1" applyBorder="1" applyAlignment="1">
      <alignment horizontal="center"/>
    </xf>
    <xf numFmtId="9" fontId="54" fillId="13" borderId="29" xfId="0" applyNumberFormat="1" applyFont="1" applyFill="1" applyBorder="1" applyAlignment="1">
      <alignment horizontal="center"/>
    </xf>
    <xf numFmtId="9" fontId="51" fillId="0" borderId="30" xfId="0" applyNumberFormat="1" applyFont="1" applyBorder="1" applyAlignment="1">
      <alignment horizontal="center"/>
    </xf>
    <xf numFmtId="9" fontId="51" fillId="0" borderId="31" xfId="0" applyNumberFormat="1" applyFont="1" applyBorder="1" applyAlignment="1">
      <alignment horizontal="center"/>
    </xf>
    <xf numFmtId="9" fontId="51" fillId="0" borderId="44" xfId="0" applyNumberFormat="1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4" fillId="33" borderId="51" xfId="0" applyFont="1" applyFill="1" applyBorder="1" applyAlignment="1">
      <alignment horizontal="center"/>
    </xf>
    <xf numFmtId="0" fontId="51" fillId="0" borderId="13" xfId="0" applyFont="1" applyFill="1" applyBorder="1" applyAlignment="1" quotePrefix="1">
      <alignment horizontal="center"/>
    </xf>
    <xf numFmtId="0" fontId="51" fillId="35" borderId="13" xfId="0" applyFont="1" applyFill="1" applyBorder="1" applyAlignment="1" quotePrefix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51" fillId="35" borderId="32" xfId="0" applyFont="1" applyFill="1" applyBorder="1" applyAlignment="1" quotePrefix="1">
      <alignment horizontal="center"/>
    </xf>
    <xf numFmtId="0" fontId="51" fillId="35" borderId="10" xfId="0" applyFont="1" applyFill="1" applyBorder="1" applyAlignment="1" quotePrefix="1">
      <alignment horizontal="center"/>
    </xf>
    <xf numFmtId="0" fontId="51" fillId="0" borderId="32" xfId="0" applyFont="1" applyFill="1" applyBorder="1" applyAlignment="1" quotePrefix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 applyAlignment="1" quotePrefix="1">
      <alignment horizontal="center"/>
    </xf>
    <xf numFmtId="0" fontId="51" fillId="0" borderId="35" xfId="0" applyFont="1" applyBorder="1" applyAlignment="1">
      <alignment horizontal="center"/>
    </xf>
    <xf numFmtId="0" fontId="62" fillId="35" borderId="26" xfId="0" applyNumberFormat="1" applyFont="1" applyFill="1" applyBorder="1" applyAlignment="1">
      <alignment horizontal="center" wrapText="1"/>
    </xf>
    <xf numFmtId="0" fontId="62" fillId="35" borderId="36" xfId="0" applyNumberFormat="1" applyFont="1" applyFill="1" applyBorder="1" applyAlignment="1">
      <alignment horizontal="center" wrapText="1"/>
    </xf>
    <xf numFmtId="0" fontId="62" fillId="35" borderId="29" xfId="0" applyNumberFormat="1" applyFont="1" applyFill="1" applyBorder="1" applyAlignment="1">
      <alignment horizontal="center" wrapText="1"/>
    </xf>
    <xf numFmtId="0" fontId="51" fillId="0" borderId="16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10" fontId="54" fillId="13" borderId="26" xfId="0" applyNumberFormat="1" applyFont="1" applyFill="1" applyBorder="1" applyAlignment="1">
      <alignment horizontal="center"/>
    </xf>
    <xf numFmtId="10" fontId="51" fillId="0" borderId="17" xfId="0" applyNumberFormat="1" applyFont="1" applyBorder="1" applyAlignment="1">
      <alignment horizontal="center"/>
    </xf>
    <xf numFmtId="10" fontId="51" fillId="0" borderId="37" xfId="0" applyNumberFormat="1" applyFont="1" applyBorder="1" applyAlignment="1">
      <alignment horizontal="center"/>
    </xf>
    <xf numFmtId="10" fontId="51" fillId="0" borderId="13" xfId="0" applyNumberFormat="1" applyFont="1" applyBorder="1" applyAlignment="1">
      <alignment horizontal="center"/>
    </xf>
    <xf numFmtId="10" fontId="51" fillId="0" borderId="32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29"/>
  <sheetViews>
    <sheetView showGridLines="0" zoomScalePageLayoutView="0" workbookViewId="0" topLeftCell="A31">
      <selection activeCell="D54" sqref="D54:G54"/>
    </sheetView>
  </sheetViews>
  <sheetFormatPr defaultColWidth="9.140625" defaultRowHeight="15"/>
  <cols>
    <col min="2" max="2" width="12.140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9.140625" style="0" customWidth="1"/>
    <col min="7" max="7" width="19.57421875" style="0" customWidth="1"/>
    <col min="8" max="8" width="8.421875" style="0" customWidth="1"/>
    <col min="15" max="15" width="13.7109375" style="0" bestFit="1" customWidth="1"/>
    <col min="16" max="16" width="31.140625" style="0" bestFit="1" customWidth="1"/>
    <col min="17" max="17" width="11.00390625" style="0" bestFit="1" customWidth="1"/>
    <col min="19" max="19" width="13.7109375" style="0" bestFit="1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44197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39"/>
    </row>
    <row r="9" spans="2:9" ht="15">
      <c r="B9" s="38" t="s">
        <v>14</v>
      </c>
      <c r="C9" s="13" t="s">
        <v>3</v>
      </c>
      <c r="D9" s="52">
        <v>11</v>
      </c>
      <c r="E9" s="180">
        <v>1</v>
      </c>
      <c r="F9" s="181"/>
      <c r="G9" s="184" t="s">
        <v>18</v>
      </c>
      <c r="H9" s="185"/>
      <c r="I9" s="58">
        <f>D9/SUM(D9:E9)</f>
        <v>0.9166666666666666</v>
      </c>
    </row>
    <row r="10" spans="2:9" ht="15">
      <c r="B10" s="38" t="s">
        <v>12</v>
      </c>
      <c r="C10" s="13" t="s">
        <v>4</v>
      </c>
      <c r="D10" s="52">
        <v>0</v>
      </c>
      <c r="E10" s="180">
        <v>0</v>
      </c>
      <c r="F10" s="181"/>
      <c r="G10" s="184" t="s">
        <v>17</v>
      </c>
      <c r="H10" s="185"/>
      <c r="I10" s="58">
        <v>0</v>
      </c>
    </row>
    <row r="11" spans="2:9" ht="15">
      <c r="B11" s="53" t="s">
        <v>34</v>
      </c>
      <c r="C11" s="13" t="s">
        <v>15</v>
      </c>
      <c r="D11" s="52">
        <v>0</v>
      </c>
      <c r="E11" s="180">
        <v>0</v>
      </c>
      <c r="F11" s="181"/>
      <c r="G11" s="182" t="s">
        <v>35</v>
      </c>
      <c r="H11" s="183"/>
      <c r="I11" s="59">
        <v>0</v>
      </c>
    </row>
    <row r="12" spans="2:11" ht="15">
      <c r="B12" s="64">
        <f>D54</f>
        <v>12</v>
      </c>
      <c r="C12" s="65" t="s">
        <v>36</v>
      </c>
      <c r="D12" s="22">
        <f>SUM(D9:D11)</f>
        <v>11</v>
      </c>
      <c r="E12" s="161">
        <f>SUM(E9:E11)</f>
        <v>1</v>
      </c>
      <c r="F12" s="162"/>
      <c r="G12" s="163" t="s">
        <v>19</v>
      </c>
      <c r="H12" s="164"/>
      <c r="I12" s="66">
        <f>D12/SUM(D12:E12)</f>
        <v>0.9166666666666666</v>
      </c>
      <c r="K12" s="1"/>
    </row>
    <row r="13" spans="2:11" s="5" customFormat="1" ht="27" customHeight="1" thickBot="1">
      <c r="B13" s="14"/>
      <c r="C13" s="14"/>
      <c r="D13" s="14"/>
      <c r="E13" s="60"/>
      <c r="F13" s="14"/>
      <c r="G13" s="14"/>
      <c r="H13" s="14"/>
      <c r="I13" s="14"/>
      <c r="J13" s="3"/>
      <c r="K13" s="20"/>
    </row>
    <row r="14" spans="2:15" ht="19.5" customHeight="1" thickBot="1">
      <c r="B14" s="186" t="s">
        <v>5</v>
      </c>
      <c r="C14" s="187"/>
      <c r="D14" s="187"/>
      <c r="E14" s="187"/>
      <c r="F14" s="187"/>
      <c r="G14" s="187"/>
      <c r="H14" s="187"/>
      <c r="I14" s="188"/>
      <c r="J14" s="2"/>
      <c r="K14" s="6"/>
      <c r="L14" s="5"/>
      <c r="M14" s="5"/>
      <c r="N14" s="3"/>
      <c r="O14" s="3"/>
    </row>
    <row r="15" spans="2:15" ht="50.2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  <c r="J15" s="2"/>
      <c r="K15" s="6"/>
      <c r="L15" s="5"/>
      <c r="M15" s="5"/>
      <c r="N15" s="3"/>
      <c r="O15" s="3"/>
    </row>
    <row r="16" spans="2:15" ht="14.25" customHeight="1">
      <c r="B16" s="22">
        <f>F54</f>
        <v>4</v>
      </c>
      <c r="C16" s="166">
        <v>1</v>
      </c>
      <c r="D16" s="166"/>
      <c r="E16" s="166">
        <v>3</v>
      </c>
      <c r="F16" s="166"/>
      <c r="G16" s="19">
        <v>0</v>
      </c>
      <c r="H16" s="166">
        <v>0</v>
      </c>
      <c r="I16" s="166"/>
      <c r="J16" s="2"/>
      <c r="K16" s="6"/>
      <c r="L16" s="5"/>
      <c r="M16" s="5"/>
      <c r="N16" s="3"/>
      <c r="O16" s="3"/>
    </row>
    <row r="17" spans="2:15" ht="15">
      <c r="B17" s="61">
        <f>C17+E17+G17+H17</f>
        <v>1</v>
      </c>
      <c r="C17" s="167">
        <f>C16/B16</f>
        <v>0.25</v>
      </c>
      <c r="D17" s="167"/>
      <c r="E17" s="167">
        <f>E16/B16</f>
        <v>0.75</v>
      </c>
      <c r="F17" s="167"/>
      <c r="G17" s="61">
        <f>G16/B16</f>
        <v>0</v>
      </c>
      <c r="H17" s="167">
        <f>H16/B16</f>
        <v>0</v>
      </c>
      <c r="I17" s="167"/>
      <c r="J17" s="2"/>
      <c r="K17" s="6"/>
      <c r="L17" s="5"/>
      <c r="M17" s="5"/>
      <c r="N17" s="3"/>
      <c r="O17" s="3"/>
    </row>
    <row r="18" spans="2:15" ht="15">
      <c r="B18" s="14"/>
      <c r="C18" s="16"/>
      <c r="D18" s="16"/>
      <c r="E18" s="17"/>
      <c r="F18" s="17"/>
      <c r="G18" s="16"/>
      <c r="H18" s="16"/>
      <c r="I18" s="16"/>
      <c r="J18" s="2"/>
      <c r="K18" s="6"/>
      <c r="L18" s="5"/>
      <c r="M18" s="5"/>
      <c r="N18" s="3"/>
      <c r="O18" s="3"/>
    </row>
    <row r="19" spans="2:15" ht="19.5" customHeight="1" thickBot="1">
      <c r="B19" s="10"/>
      <c r="C19" s="10"/>
      <c r="D19" s="10"/>
      <c r="E19" s="10"/>
      <c r="F19" s="10"/>
      <c r="G19" s="10"/>
      <c r="H19" s="10"/>
      <c r="I19" s="10"/>
      <c r="K19" s="6"/>
      <c r="L19" s="5"/>
      <c r="M19" s="5"/>
      <c r="N19" s="3"/>
      <c r="O19" s="3"/>
    </row>
    <row r="20" spans="2:19" ht="15.75" thickBot="1">
      <c r="B20" s="203" t="s">
        <v>27</v>
      </c>
      <c r="C20" s="204"/>
      <c r="D20" s="204"/>
      <c r="E20" s="204"/>
      <c r="F20" s="204"/>
      <c r="G20" s="204"/>
      <c r="H20" s="76">
        <v>0</v>
      </c>
      <c r="I20" s="63">
        <f>H20/SUM(D12:E12)</f>
        <v>0</v>
      </c>
      <c r="K20" s="6"/>
      <c r="L20" s="5"/>
      <c r="N20" s="3"/>
      <c r="O20" s="3"/>
      <c r="P20" s="3"/>
      <c r="Q20" s="3"/>
      <c r="R20" s="3"/>
      <c r="S20" s="3"/>
    </row>
    <row r="21" spans="2:19" ht="15.75" thickBot="1">
      <c r="B21" s="10"/>
      <c r="C21" s="10"/>
      <c r="D21" s="10"/>
      <c r="E21" s="10"/>
      <c r="F21" s="10"/>
      <c r="G21" s="10"/>
      <c r="H21" s="16"/>
      <c r="I21" s="16"/>
      <c r="K21" s="6"/>
      <c r="L21" s="5"/>
      <c r="M21" s="5"/>
      <c r="N21" s="3"/>
      <c r="O21" s="3"/>
      <c r="P21" s="3"/>
      <c r="Q21" s="3"/>
      <c r="R21" s="3"/>
      <c r="S21" s="3"/>
    </row>
    <row r="22" spans="2:19" ht="30" customHeight="1" thickBot="1">
      <c r="B22" s="168" t="s">
        <v>9</v>
      </c>
      <c r="C22" s="169"/>
      <c r="D22" s="169"/>
      <c r="E22" s="169"/>
      <c r="F22" s="169"/>
      <c r="G22" s="169"/>
      <c r="H22" s="169"/>
      <c r="I22" s="169"/>
      <c r="K22" s="6"/>
      <c r="L22" s="5"/>
      <c r="M22" s="3"/>
      <c r="N22" s="3"/>
      <c r="O22" s="9"/>
      <c r="P22" s="9"/>
      <c r="Q22" s="9"/>
      <c r="R22" s="9"/>
      <c r="S22" s="9"/>
    </row>
    <row r="23" spans="2:19" ht="24.75" customHeight="1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170" t="s">
        <v>13</v>
      </c>
      <c r="I23" s="171"/>
      <c r="K23" s="8"/>
      <c r="O23" s="26"/>
      <c r="P23" s="26"/>
      <c r="Q23" s="26"/>
      <c r="R23" s="7"/>
      <c r="S23" s="26"/>
    </row>
    <row r="24" spans="2:19" ht="15.75">
      <c r="B24" s="116">
        <v>43831</v>
      </c>
      <c r="C24" s="117"/>
      <c r="D24" s="118"/>
      <c r="E24" s="119"/>
      <c r="F24" s="118"/>
      <c r="G24" s="119"/>
      <c r="H24" s="118"/>
      <c r="I24" s="119"/>
      <c r="O24" s="26"/>
      <c r="P24" s="26"/>
      <c r="Q24" s="26"/>
      <c r="R24" s="7"/>
      <c r="S24" s="26"/>
    </row>
    <row r="25" spans="2:19" ht="15.75">
      <c r="B25" s="116">
        <v>43832</v>
      </c>
      <c r="C25" s="117"/>
      <c r="D25" s="118"/>
      <c r="E25" s="119"/>
      <c r="F25" s="118"/>
      <c r="G25" s="119"/>
      <c r="H25" s="118"/>
      <c r="I25" s="119"/>
      <c r="O25" s="27"/>
      <c r="P25" s="26"/>
      <c r="Q25" s="26"/>
      <c r="R25" s="26"/>
      <c r="S25" s="26"/>
    </row>
    <row r="26" spans="2:19" ht="15.75">
      <c r="B26" s="116">
        <v>43833</v>
      </c>
      <c r="C26" s="117"/>
      <c r="D26" s="118"/>
      <c r="E26" s="119"/>
      <c r="F26" s="118"/>
      <c r="G26" s="119"/>
      <c r="H26" s="118"/>
      <c r="I26" s="119"/>
      <c r="O26" s="27"/>
      <c r="P26" s="26"/>
      <c r="Q26" s="26"/>
      <c r="R26" s="26"/>
      <c r="S26" s="26"/>
    </row>
    <row r="27" spans="2:19" ht="15.75">
      <c r="B27" s="116">
        <v>43834</v>
      </c>
      <c r="C27" s="117"/>
      <c r="D27" s="118"/>
      <c r="E27" s="119"/>
      <c r="F27" s="118"/>
      <c r="G27" s="119"/>
      <c r="H27" s="118"/>
      <c r="I27" s="119"/>
      <c r="O27" s="27"/>
      <c r="P27" s="26"/>
      <c r="Q27" s="26"/>
      <c r="R27" s="26"/>
      <c r="S27" s="26"/>
    </row>
    <row r="28" spans="2:19" ht="15.75">
      <c r="B28" s="116">
        <v>43835</v>
      </c>
      <c r="C28" s="117"/>
      <c r="D28" s="118"/>
      <c r="E28" s="119"/>
      <c r="F28" s="118"/>
      <c r="G28" s="119"/>
      <c r="H28" s="118"/>
      <c r="I28" s="119"/>
      <c r="O28" s="27"/>
      <c r="P28" s="26"/>
      <c r="Q28" s="26"/>
      <c r="R28" s="26"/>
      <c r="S28" s="26"/>
    </row>
    <row r="29" spans="2:19" ht="15.75">
      <c r="B29" s="116">
        <v>43836</v>
      </c>
      <c r="C29" s="117"/>
      <c r="D29" s="118"/>
      <c r="E29" s="119"/>
      <c r="F29" s="118"/>
      <c r="G29" s="119"/>
      <c r="H29" s="118"/>
      <c r="I29" s="119"/>
      <c r="O29" s="27"/>
      <c r="P29" s="26"/>
      <c r="Q29" s="26"/>
      <c r="R29" s="26"/>
      <c r="S29" s="26"/>
    </row>
    <row r="30" spans="2:19" ht="15.75">
      <c r="B30" s="116">
        <v>43837</v>
      </c>
      <c r="C30" s="117"/>
      <c r="D30" s="118"/>
      <c r="E30" s="119"/>
      <c r="F30" s="118"/>
      <c r="G30" s="119"/>
      <c r="H30" s="118"/>
      <c r="I30" s="119"/>
      <c r="O30" s="27"/>
      <c r="P30" s="26"/>
      <c r="Q30" s="26"/>
      <c r="R30" s="26"/>
      <c r="S30" s="26"/>
    </row>
    <row r="31" spans="2:19" ht="15.75">
      <c r="B31" s="116">
        <v>43838</v>
      </c>
      <c r="C31" s="117"/>
      <c r="D31" s="118"/>
      <c r="E31" s="119"/>
      <c r="F31" s="118"/>
      <c r="G31" s="119"/>
      <c r="H31" s="118"/>
      <c r="I31" s="119"/>
      <c r="O31" s="27"/>
      <c r="P31" s="26"/>
      <c r="Q31" s="26"/>
      <c r="R31" s="26"/>
      <c r="S31" s="26"/>
    </row>
    <row r="32" spans="2:19" ht="15.75">
      <c r="B32" s="116">
        <v>43839</v>
      </c>
      <c r="C32" s="117"/>
      <c r="D32" s="118"/>
      <c r="E32" s="119"/>
      <c r="F32" s="118"/>
      <c r="G32" s="119"/>
      <c r="H32" s="118"/>
      <c r="I32" s="119"/>
      <c r="O32" s="27"/>
      <c r="P32" s="26"/>
      <c r="Q32" s="26"/>
      <c r="R32" s="26"/>
      <c r="S32" s="26"/>
    </row>
    <row r="33" spans="2:19" ht="15.75">
      <c r="B33" s="116">
        <v>43840</v>
      </c>
      <c r="C33" s="117"/>
      <c r="D33" s="118"/>
      <c r="E33" s="119"/>
      <c r="F33" s="118"/>
      <c r="G33" s="119"/>
      <c r="H33" s="118"/>
      <c r="I33" s="119"/>
      <c r="O33" s="27"/>
      <c r="P33" s="26"/>
      <c r="Q33" s="26"/>
      <c r="R33" s="26"/>
      <c r="S33" s="26"/>
    </row>
    <row r="34" spans="2:19" ht="15.75">
      <c r="B34" s="116">
        <v>43841</v>
      </c>
      <c r="C34" s="117"/>
      <c r="D34" s="118"/>
      <c r="E34" s="119"/>
      <c r="F34" s="118"/>
      <c r="G34" s="119"/>
      <c r="H34" s="118"/>
      <c r="I34" s="119"/>
      <c r="O34" s="27"/>
      <c r="P34" s="26"/>
      <c r="Q34" s="26"/>
      <c r="R34" s="26"/>
      <c r="S34" s="26"/>
    </row>
    <row r="35" spans="2:19" ht="15.75">
      <c r="B35" s="116">
        <v>43842</v>
      </c>
      <c r="C35" s="117"/>
      <c r="D35" s="176"/>
      <c r="E35" s="177"/>
      <c r="F35" s="176"/>
      <c r="G35" s="177"/>
      <c r="H35" s="176"/>
      <c r="I35" s="177"/>
      <c r="O35" s="27"/>
      <c r="P35" s="26"/>
      <c r="Q35" s="26"/>
      <c r="R35" s="26"/>
      <c r="S35" s="26"/>
    </row>
    <row r="36" spans="2:19" ht="15.75">
      <c r="B36" s="116">
        <v>43843</v>
      </c>
      <c r="C36" s="117"/>
      <c r="D36" s="176"/>
      <c r="E36" s="177"/>
      <c r="F36" s="176"/>
      <c r="G36" s="177"/>
      <c r="H36" s="176"/>
      <c r="I36" s="177"/>
      <c r="O36" s="27"/>
      <c r="P36" s="26"/>
      <c r="Q36" s="26"/>
      <c r="R36" s="26"/>
      <c r="S36" s="26"/>
    </row>
    <row r="37" spans="2:19" ht="15">
      <c r="B37" s="116">
        <v>43844</v>
      </c>
      <c r="C37" s="117"/>
      <c r="D37" s="176"/>
      <c r="E37" s="177"/>
      <c r="F37" s="176"/>
      <c r="G37" s="177"/>
      <c r="H37" s="176"/>
      <c r="I37" s="177"/>
      <c r="O37" s="28"/>
      <c r="P37" s="4"/>
      <c r="Q37" s="29"/>
      <c r="R37" s="4"/>
      <c r="S37" s="4"/>
    </row>
    <row r="38" spans="2:19" ht="15">
      <c r="B38" s="116">
        <v>43845</v>
      </c>
      <c r="C38" s="117"/>
      <c r="D38" s="176"/>
      <c r="E38" s="177"/>
      <c r="F38" s="176"/>
      <c r="G38" s="177"/>
      <c r="H38" s="176"/>
      <c r="I38" s="177"/>
      <c r="O38" s="28"/>
      <c r="P38" s="4"/>
      <c r="Q38" s="4"/>
      <c r="R38" s="4"/>
      <c r="S38" s="4"/>
    </row>
    <row r="39" spans="2:19" ht="15.75">
      <c r="B39" s="116">
        <v>43846</v>
      </c>
      <c r="C39" s="117"/>
      <c r="D39" s="176"/>
      <c r="E39" s="177"/>
      <c r="F39" s="176"/>
      <c r="G39" s="177"/>
      <c r="H39" s="176"/>
      <c r="I39" s="177"/>
      <c r="O39" s="30"/>
      <c r="P39" s="4"/>
      <c r="Q39" s="4"/>
      <c r="R39" s="4"/>
      <c r="S39" s="4"/>
    </row>
    <row r="40" spans="2:19" ht="15.75">
      <c r="B40" s="116">
        <v>43847</v>
      </c>
      <c r="C40" s="117"/>
      <c r="D40" s="176"/>
      <c r="E40" s="177"/>
      <c r="F40" s="176"/>
      <c r="G40" s="177"/>
      <c r="H40" s="176"/>
      <c r="I40" s="177"/>
      <c r="O40" s="3"/>
      <c r="P40" s="31"/>
      <c r="Q40" s="31"/>
      <c r="R40" s="32"/>
      <c r="S40" s="33"/>
    </row>
    <row r="41" spans="2:19" ht="15.75">
      <c r="B41" s="116">
        <v>43848</v>
      </c>
      <c r="C41" s="117"/>
      <c r="D41" s="176"/>
      <c r="E41" s="177"/>
      <c r="F41" s="176"/>
      <c r="G41" s="177"/>
      <c r="H41" s="176"/>
      <c r="I41" s="177"/>
      <c r="O41" s="3"/>
      <c r="P41" s="31"/>
      <c r="Q41" s="31"/>
      <c r="R41" s="32"/>
      <c r="S41" s="33"/>
    </row>
    <row r="42" spans="2:19" ht="15.75">
      <c r="B42" s="116">
        <v>43849</v>
      </c>
      <c r="C42" s="117"/>
      <c r="D42" s="176"/>
      <c r="E42" s="177"/>
      <c r="F42" s="176"/>
      <c r="G42" s="177"/>
      <c r="H42" s="176"/>
      <c r="I42" s="177"/>
      <c r="O42" s="3"/>
      <c r="P42" s="25"/>
      <c r="Q42" s="25"/>
      <c r="R42" s="32"/>
      <c r="S42" s="33"/>
    </row>
    <row r="43" spans="2:19" ht="15.75">
      <c r="B43" s="116">
        <v>43850</v>
      </c>
      <c r="C43" s="117"/>
      <c r="D43" s="176"/>
      <c r="E43" s="177"/>
      <c r="F43" s="176"/>
      <c r="G43" s="177"/>
      <c r="H43" s="176"/>
      <c r="I43" s="177"/>
      <c r="O43" s="3"/>
      <c r="P43" s="25"/>
      <c r="Q43" s="25"/>
      <c r="R43" s="32"/>
      <c r="S43" s="33"/>
    </row>
    <row r="44" spans="2:19" ht="15.75">
      <c r="B44" s="116">
        <v>43851</v>
      </c>
      <c r="C44" s="117"/>
      <c r="D44" s="176"/>
      <c r="E44" s="177"/>
      <c r="F44" s="176"/>
      <c r="G44" s="177"/>
      <c r="H44" s="176"/>
      <c r="I44" s="177"/>
      <c r="O44" s="3"/>
      <c r="P44" s="160"/>
      <c r="Q44" s="160"/>
      <c r="R44" s="32"/>
      <c r="S44" s="33"/>
    </row>
    <row r="45" spans="2:19" ht="15">
      <c r="B45" s="116">
        <v>43852</v>
      </c>
      <c r="C45" s="117"/>
      <c r="D45" s="176"/>
      <c r="E45" s="177"/>
      <c r="F45" s="176"/>
      <c r="G45" s="177"/>
      <c r="H45" s="176"/>
      <c r="I45" s="177"/>
      <c r="O45" s="3"/>
      <c r="P45" s="3"/>
      <c r="Q45" s="3"/>
      <c r="R45" s="3"/>
      <c r="S45" s="3"/>
    </row>
    <row r="46" spans="2:19" ht="15">
      <c r="B46" s="116">
        <v>43853</v>
      </c>
      <c r="C46" s="117"/>
      <c r="D46" s="176"/>
      <c r="E46" s="177"/>
      <c r="F46" s="176"/>
      <c r="G46" s="177"/>
      <c r="H46" s="176"/>
      <c r="I46" s="177"/>
      <c r="O46" s="3"/>
      <c r="P46" s="3"/>
      <c r="Q46" s="3"/>
      <c r="R46" s="3"/>
      <c r="S46" s="3"/>
    </row>
    <row r="47" spans="2:19" ht="15">
      <c r="B47" s="116">
        <v>43854</v>
      </c>
      <c r="C47" s="117"/>
      <c r="D47" s="176"/>
      <c r="E47" s="177"/>
      <c r="F47" s="176"/>
      <c r="G47" s="177"/>
      <c r="H47" s="176"/>
      <c r="I47" s="177"/>
      <c r="O47" s="3"/>
      <c r="P47" s="3"/>
      <c r="Q47" s="3"/>
      <c r="R47" s="3"/>
      <c r="S47" s="3"/>
    </row>
    <row r="48" spans="2:19" ht="15">
      <c r="B48" s="116">
        <v>43855</v>
      </c>
      <c r="C48" s="117"/>
      <c r="D48" s="176"/>
      <c r="E48" s="177"/>
      <c r="F48" s="176"/>
      <c r="G48" s="177"/>
      <c r="H48" s="176"/>
      <c r="I48" s="177"/>
      <c r="O48" s="3"/>
      <c r="P48" s="3"/>
      <c r="Q48" s="3"/>
      <c r="R48" s="3"/>
      <c r="S48" s="3"/>
    </row>
    <row r="49" spans="2:19" ht="15">
      <c r="B49" s="68">
        <v>43856</v>
      </c>
      <c r="C49" s="69">
        <v>4</v>
      </c>
      <c r="D49" s="193">
        <v>3</v>
      </c>
      <c r="E49" s="194"/>
      <c r="F49" s="193">
        <v>1</v>
      </c>
      <c r="G49" s="194"/>
      <c r="H49" s="193">
        <v>0</v>
      </c>
      <c r="I49" s="194"/>
      <c r="O49" s="3"/>
      <c r="P49" s="3"/>
      <c r="Q49" s="3"/>
      <c r="R49" s="3"/>
      <c r="S49" s="3"/>
    </row>
    <row r="50" spans="2:19" ht="15">
      <c r="B50" s="68">
        <v>43857</v>
      </c>
      <c r="C50" s="69">
        <v>4</v>
      </c>
      <c r="D50" s="193">
        <v>4</v>
      </c>
      <c r="E50" s="194"/>
      <c r="F50" s="193">
        <v>0</v>
      </c>
      <c r="G50" s="194"/>
      <c r="H50" s="193">
        <v>0</v>
      </c>
      <c r="I50" s="194"/>
      <c r="O50" s="3"/>
      <c r="P50" s="3"/>
      <c r="Q50" s="3"/>
      <c r="R50" s="3"/>
      <c r="S50" s="3"/>
    </row>
    <row r="51" spans="2:19" ht="15">
      <c r="B51" s="68">
        <v>43858</v>
      </c>
      <c r="C51" s="69">
        <v>4</v>
      </c>
      <c r="D51" s="193">
        <v>2</v>
      </c>
      <c r="E51" s="194"/>
      <c r="F51" s="193">
        <v>2</v>
      </c>
      <c r="G51" s="194"/>
      <c r="H51" s="193">
        <v>0</v>
      </c>
      <c r="I51" s="194"/>
      <c r="O51" s="3"/>
      <c r="P51" s="3"/>
      <c r="Q51" s="3"/>
      <c r="R51" s="3"/>
      <c r="S51" s="3"/>
    </row>
    <row r="52" spans="2:19" ht="15">
      <c r="B52" s="68">
        <v>43859</v>
      </c>
      <c r="C52" s="69">
        <v>4</v>
      </c>
      <c r="D52" s="193">
        <v>3</v>
      </c>
      <c r="E52" s="194"/>
      <c r="F52" s="193">
        <v>1</v>
      </c>
      <c r="G52" s="194"/>
      <c r="H52" s="193">
        <v>0</v>
      </c>
      <c r="I52" s="194"/>
      <c r="O52" s="3"/>
      <c r="P52" s="3"/>
      <c r="Q52" s="3"/>
      <c r="R52" s="3"/>
      <c r="S52" s="3"/>
    </row>
    <row r="53" spans="2:9" ht="15.75" thickBot="1">
      <c r="B53" s="68"/>
      <c r="C53" s="69"/>
      <c r="D53" s="193"/>
      <c r="E53" s="194"/>
      <c r="F53" s="193"/>
      <c r="G53" s="194"/>
      <c r="H53" s="193"/>
      <c r="I53" s="194"/>
    </row>
    <row r="54" spans="2:9" ht="15.75" thickBot="1">
      <c r="B54" s="35" t="s">
        <v>25</v>
      </c>
      <c r="C54" s="67">
        <f>SUM(C29:C52)</f>
        <v>16</v>
      </c>
      <c r="D54" s="195">
        <f>SUM(D29:D52)</f>
        <v>12</v>
      </c>
      <c r="E54" s="196"/>
      <c r="F54" s="195">
        <f>SUM(F29:F52)</f>
        <v>4</v>
      </c>
      <c r="G54" s="196"/>
      <c r="H54" s="212">
        <f>SUM(H29:H52)</f>
        <v>0</v>
      </c>
      <c r="I54" s="213"/>
    </row>
    <row r="55" spans="2:9" ht="15">
      <c r="B55" s="10"/>
      <c r="C55" s="10"/>
      <c r="D55" s="192"/>
      <c r="E55" s="192"/>
      <c r="F55" s="192"/>
      <c r="G55" s="192"/>
      <c r="H55" s="10"/>
      <c r="I55" s="10"/>
    </row>
    <row r="56" spans="2:9" ht="15">
      <c r="B56" s="10"/>
      <c r="C56" s="10"/>
      <c r="D56" s="10"/>
      <c r="E56" s="10"/>
      <c r="F56" s="192"/>
      <c r="G56" s="192"/>
      <c r="H56" s="10"/>
      <c r="I56" s="10"/>
    </row>
    <row r="57" spans="2:9" ht="15">
      <c r="B57" s="10"/>
      <c r="C57" s="10"/>
      <c r="D57" s="10"/>
      <c r="E57" s="10"/>
      <c r="F57" s="192"/>
      <c r="G57" s="192"/>
      <c r="H57" s="10"/>
      <c r="I57" s="10"/>
    </row>
    <row r="58" spans="2:9" ht="15">
      <c r="B58" s="10"/>
      <c r="C58" s="10"/>
      <c r="D58" s="10"/>
      <c r="E58" s="10"/>
      <c r="F58" s="192"/>
      <c r="G58" s="192"/>
      <c r="H58" s="10"/>
      <c r="I58" s="10"/>
    </row>
    <row r="59" spans="2:9" ht="15.75" thickBot="1">
      <c r="B59" s="10"/>
      <c r="C59" s="10"/>
      <c r="D59" s="10"/>
      <c r="E59" s="10"/>
      <c r="F59" s="192"/>
      <c r="G59" s="192"/>
      <c r="H59" s="10"/>
      <c r="I59" s="10"/>
    </row>
    <row r="60" spans="2:9" ht="15.75">
      <c r="B60" s="44" t="s">
        <v>31</v>
      </c>
      <c r="C60" s="45"/>
      <c r="D60" s="46"/>
      <c r="E60" s="47"/>
      <c r="F60" s="205" t="s">
        <v>28</v>
      </c>
      <c r="G60" s="206"/>
      <c r="H60" s="206"/>
      <c r="I60" s="207"/>
    </row>
    <row r="61" spans="2:9" ht="15">
      <c r="B61" s="48"/>
      <c r="C61" s="49"/>
      <c r="D61" s="49"/>
      <c r="E61" s="49"/>
      <c r="F61" s="197" t="s">
        <v>32</v>
      </c>
      <c r="G61" s="198"/>
      <c r="H61" s="224" t="s">
        <v>3</v>
      </c>
      <c r="I61" s="225"/>
    </row>
    <row r="62" spans="2:9" ht="15">
      <c r="B62" s="42" t="s">
        <v>29</v>
      </c>
      <c r="C62" s="19">
        <v>0</v>
      </c>
      <c r="D62" s="210" t="e">
        <f>C62/C65</f>
        <v>#DIV/0!</v>
      </c>
      <c r="E62" s="211"/>
      <c r="F62" s="223"/>
      <c r="G62" s="166"/>
      <c r="H62" s="180">
        <v>0</v>
      </c>
      <c r="I62" s="228"/>
    </row>
    <row r="63" spans="2:9" ht="15">
      <c r="B63" s="42" t="s">
        <v>30</v>
      </c>
      <c r="C63" s="19">
        <v>0</v>
      </c>
      <c r="D63" s="210" t="e">
        <f>C63/C65</f>
        <v>#DIV/0!</v>
      </c>
      <c r="E63" s="211"/>
      <c r="F63" s="223"/>
      <c r="G63" s="166"/>
      <c r="H63" s="180">
        <v>0</v>
      </c>
      <c r="I63" s="228"/>
    </row>
    <row r="64" spans="2:9" ht="15.75" thickBot="1">
      <c r="B64" s="43" t="s">
        <v>15</v>
      </c>
      <c r="C64" s="41">
        <v>0</v>
      </c>
      <c r="D64" s="208" t="e">
        <f>C64/C65</f>
        <v>#DIV/0!</v>
      </c>
      <c r="E64" s="209"/>
      <c r="F64" s="221"/>
      <c r="G64" s="222"/>
      <c r="H64" s="226">
        <v>0</v>
      </c>
      <c r="I64" s="227"/>
    </row>
    <row r="65" spans="2:9" ht="15.75" thickBot="1">
      <c r="B65" s="50" t="s">
        <v>33</v>
      </c>
      <c r="C65" s="51">
        <f>SUM(C62:C64)</f>
        <v>0</v>
      </c>
      <c r="D65" s="217" t="e">
        <f>SUM(D62:D64)</f>
        <v>#DIV/0!</v>
      </c>
      <c r="E65" s="218"/>
      <c r="F65" s="219">
        <f>SUM(F62:F64)</f>
        <v>0</v>
      </c>
      <c r="G65" s="220"/>
      <c r="H65" s="219">
        <f>SUM(H62:H64)</f>
        <v>0</v>
      </c>
      <c r="I65" s="22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  <row r="82" spans="2:9" ht="15">
      <c r="B82" s="10"/>
      <c r="C82" s="10"/>
      <c r="D82" s="10"/>
      <c r="E82" s="10"/>
      <c r="F82" s="10"/>
      <c r="G82" s="10"/>
      <c r="H82" s="10"/>
      <c r="I82" s="10"/>
    </row>
    <row r="83" spans="2:9" ht="15">
      <c r="B83" s="10"/>
      <c r="C83" s="10"/>
      <c r="D83" s="10"/>
      <c r="E83" s="10"/>
      <c r="F83" s="10"/>
      <c r="G83" s="10"/>
      <c r="H83" s="10"/>
      <c r="I83" s="10"/>
    </row>
    <row r="84" spans="2:9" ht="15">
      <c r="B84" s="10"/>
      <c r="C84" s="10"/>
      <c r="D84" s="10"/>
      <c r="E84" s="10"/>
      <c r="F84" s="10"/>
      <c r="G84" s="10"/>
      <c r="H84" s="10"/>
      <c r="I84" s="10"/>
    </row>
    <row r="85" spans="2:9" ht="15">
      <c r="B85" s="10"/>
      <c r="C85" s="10"/>
      <c r="D85" s="10"/>
      <c r="E85" s="10"/>
      <c r="F85" s="10"/>
      <c r="G85" s="10"/>
      <c r="H85" s="10"/>
      <c r="I85" s="10"/>
    </row>
    <row r="86" spans="2:9" ht="15">
      <c r="B86" s="10"/>
      <c r="C86" s="10"/>
      <c r="D86" s="10"/>
      <c r="E86" s="10"/>
      <c r="F86" s="10"/>
      <c r="G86" s="10"/>
      <c r="H86" s="10"/>
      <c r="I86" s="10"/>
    </row>
    <row r="87" spans="2:9" ht="15">
      <c r="B87" s="10"/>
      <c r="C87" s="10"/>
      <c r="D87" s="10"/>
      <c r="E87" s="10"/>
      <c r="F87" s="10"/>
      <c r="G87" s="10"/>
      <c r="H87" s="10"/>
      <c r="I87" s="10"/>
    </row>
    <row r="88" spans="2:9" ht="15">
      <c r="B88" s="10"/>
      <c r="C88" s="10"/>
      <c r="D88" s="10"/>
      <c r="E88" s="10"/>
      <c r="F88" s="10"/>
      <c r="G88" s="10"/>
      <c r="H88" s="10"/>
      <c r="I88" s="10"/>
    </row>
    <row r="89" spans="2:9" ht="15">
      <c r="B89" s="10"/>
      <c r="C89" s="10"/>
      <c r="D89" s="10"/>
      <c r="E89" s="10"/>
      <c r="F89" s="10"/>
      <c r="G89" s="10"/>
      <c r="H89" s="10"/>
      <c r="I89" s="10"/>
    </row>
    <row r="90" spans="2:9" ht="15">
      <c r="B90" s="10"/>
      <c r="C90" s="10"/>
      <c r="D90" s="10"/>
      <c r="E90" s="10"/>
      <c r="F90" s="10"/>
      <c r="G90" s="10"/>
      <c r="H90" s="10"/>
      <c r="I90" s="10"/>
    </row>
    <row r="91" spans="2:9" ht="15">
      <c r="B91" s="10"/>
      <c r="C91" s="10"/>
      <c r="D91" s="10"/>
      <c r="E91" s="10"/>
      <c r="F91" s="10"/>
      <c r="G91" s="10"/>
      <c r="H91" s="10"/>
      <c r="I91" s="10"/>
    </row>
    <row r="92" spans="2:9" ht="15">
      <c r="B92" s="10"/>
      <c r="C92" s="10"/>
      <c r="D92" s="10"/>
      <c r="E92" s="10"/>
      <c r="F92" s="10"/>
      <c r="G92" s="10"/>
      <c r="H92" s="10"/>
      <c r="I92" s="10"/>
    </row>
    <row r="93" spans="2:9" ht="15">
      <c r="B93" s="10"/>
      <c r="C93" s="10"/>
      <c r="D93" s="10"/>
      <c r="E93" s="10"/>
      <c r="F93" s="10"/>
      <c r="G93" s="10"/>
      <c r="H93" s="10"/>
      <c r="I93" s="10"/>
    </row>
    <row r="94" spans="2:9" ht="15">
      <c r="B94" s="10"/>
      <c r="C94" s="10"/>
      <c r="D94" s="10"/>
      <c r="E94" s="10"/>
      <c r="F94" s="10"/>
      <c r="G94" s="10"/>
      <c r="H94" s="10"/>
      <c r="I94" s="10"/>
    </row>
    <row r="95" spans="2:9" ht="15">
      <c r="B95" s="10"/>
      <c r="C95" s="10"/>
      <c r="D95" s="10"/>
      <c r="E95" s="10"/>
      <c r="F95" s="10"/>
      <c r="G95" s="10"/>
      <c r="H95" s="10"/>
      <c r="I95" s="10"/>
    </row>
    <row r="96" spans="2:9" ht="15">
      <c r="B96" s="10"/>
      <c r="C96" s="10"/>
      <c r="D96" s="10"/>
      <c r="E96" s="10"/>
      <c r="F96" s="10"/>
      <c r="G96" s="10"/>
      <c r="H96" s="10"/>
      <c r="I96" s="10"/>
    </row>
    <row r="97" spans="2:9" ht="15">
      <c r="B97" s="10"/>
      <c r="C97" s="10"/>
      <c r="D97" s="10"/>
      <c r="E97" s="10"/>
      <c r="F97" s="10"/>
      <c r="G97" s="10"/>
      <c r="H97" s="10"/>
      <c r="I97" s="10"/>
    </row>
    <row r="98" spans="2:9" ht="15">
      <c r="B98" s="10"/>
      <c r="C98" s="10"/>
      <c r="D98" s="10"/>
      <c r="E98" s="10"/>
      <c r="F98" s="10"/>
      <c r="G98" s="10"/>
      <c r="H98" s="10"/>
      <c r="I98" s="10"/>
    </row>
    <row r="99" spans="2:9" ht="15">
      <c r="B99" s="10"/>
      <c r="C99" s="10"/>
      <c r="D99" s="10"/>
      <c r="E99" s="10"/>
      <c r="F99" s="10"/>
      <c r="G99" s="10"/>
      <c r="H99" s="10"/>
      <c r="I99" s="10"/>
    </row>
    <row r="100" spans="2:9" ht="15">
      <c r="B100" s="10"/>
      <c r="C100" s="10"/>
      <c r="D100" s="10"/>
      <c r="E100" s="10"/>
      <c r="F100" s="10"/>
      <c r="G100" s="10"/>
      <c r="H100" s="10"/>
      <c r="I100" s="10"/>
    </row>
    <row r="101" spans="2:9" ht="15">
      <c r="B101" s="10"/>
      <c r="C101" s="10"/>
      <c r="D101" s="10"/>
      <c r="E101" s="10"/>
      <c r="F101" s="10"/>
      <c r="G101" s="10"/>
      <c r="H101" s="10"/>
      <c r="I101" s="10"/>
    </row>
    <row r="102" spans="2:9" ht="15">
      <c r="B102" s="10"/>
      <c r="C102" s="10"/>
      <c r="D102" s="10"/>
      <c r="E102" s="10"/>
      <c r="F102" s="10"/>
      <c r="G102" s="10"/>
      <c r="H102" s="10"/>
      <c r="I102" s="10"/>
    </row>
    <row r="103" spans="2:9" ht="15">
      <c r="B103" s="10"/>
      <c r="C103" s="10"/>
      <c r="D103" s="10"/>
      <c r="E103" s="10"/>
      <c r="F103" s="10"/>
      <c r="G103" s="10"/>
      <c r="H103" s="10"/>
      <c r="I103" s="10"/>
    </row>
    <row r="104" spans="2:9" ht="15">
      <c r="B104" s="10"/>
      <c r="C104" s="10"/>
      <c r="D104" s="10"/>
      <c r="E104" s="10"/>
      <c r="F104" s="10"/>
      <c r="G104" s="10"/>
      <c r="H104" s="10"/>
      <c r="I104" s="10"/>
    </row>
    <row r="105" spans="2:9" ht="15">
      <c r="B105" s="10"/>
      <c r="C105" s="10"/>
      <c r="D105" s="10"/>
      <c r="E105" s="10"/>
      <c r="F105" s="10"/>
      <c r="G105" s="10"/>
      <c r="H105" s="10"/>
      <c r="I105" s="10"/>
    </row>
    <row r="106" spans="2:9" ht="15">
      <c r="B106" s="10"/>
      <c r="C106" s="10"/>
      <c r="D106" s="10"/>
      <c r="E106" s="10"/>
      <c r="F106" s="10"/>
      <c r="G106" s="10"/>
      <c r="H106" s="10"/>
      <c r="I106" s="10"/>
    </row>
    <row r="107" spans="2:9" ht="15">
      <c r="B107" s="10"/>
      <c r="C107" s="10"/>
      <c r="D107" s="10"/>
      <c r="E107" s="10"/>
      <c r="F107" s="10"/>
      <c r="G107" s="10"/>
      <c r="H107" s="10"/>
      <c r="I107" s="10"/>
    </row>
    <row r="108" spans="2:9" ht="15">
      <c r="B108" s="10"/>
      <c r="C108" s="10"/>
      <c r="D108" s="10"/>
      <c r="E108" s="10"/>
      <c r="F108" s="10"/>
      <c r="G108" s="10"/>
      <c r="H108" s="10"/>
      <c r="I108" s="10"/>
    </row>
    <row r="109" spans="2:9" ht="15">
      <c r="B109" s="10"/>
      <c r="C109" s="10"/>
      <c r="D109" s="10"/>
      <c r="E109" s="10"/>
      <c r="F109" s="10"/>
      <c r="G109" s="10"/>
      <c r="H109" s="10"/>
      <c r="I109" s="10"/>
    </row>
    <row r="110" spans="2:9" ht="15">
      <c r="B110" s="10"/>
      <c r="C110" s="10"/>
      <c r="D110" s="10"/>
      <c r="E110" s="10"/>
      <c r="F110" s="10"/>
      <c r="G110" s="10"/>
      <c r="H110" s="10"/>
      <c r="I110" s="10"/>
    </row>
    <row r="111" spans="2:9" ht="15">
      <c r="B111" s="10"/>
      <c r="C111" s="10"/>
      <c r="D111" s="10"/>
      <c r="E111" s="10"/>
      <c r="F111" s="10"/>
      <c r="G111" s="10"/>
      <c r="H111" s="10"/>
      <c r="I111" s="10"/>
    </row>
    <row r="112" spans="2:9" ht="15">
      <c r="B112" s="10"/>
      <c r="C112" s="10"/>
      <c r="D112" s="10"/>
      <c r="E112" s="10"/>
      <c r="F112" s="10"/>
      <c r="G112" s="10"/>
      <c r="H112" s="10"/>
      <c r="I112" s="10"/>
    </row>
    <row r="113" spans="2:9" ht="15">
      <c r="B113" s="10"/>
      <c r="C113" s="10"/>
      <c r="D113" s="10"/>
      <c r="E113" s="10"/>
      <c r="F113" s="10"/>
      <c r="G113" s="10"/>
      <c r="H113" s="10"/>
      <c r="I113" s="10"/>
    </row>
    <row r="114" spans="2:9" ht="15">
      <c r="B114" s="10"/>
      <c r="C114" s="10"/>
      <c r="D114" s="10"/>
      <c r="E114" s="10"/>
      <c r="F114" s="10"/>
      <c r="G114" s="10"/>
      <c r="H114" s="10"/>
      <c r="I114" s="10"/>
    </row>
    <row r="115" spans="2:9" ht="15">
      <c r="B115" s="10"/>
      <c r="C115" s="10"/>
      <c r="D115" s="10"/>
      <c r="E115" s="10"/>
      <c r="F115" s="10"/>
      <c r="G115" s="10"/>
      <c r="H115" s="10"/>
      <c r="I115" s="10"/>
    </row>
    <row r="116" spans="2:9" ht="15">
      <c r="B116" s="10"/>
      <c r="C116" s="10"/>
      <c r="D116" s="10"/>
      <c r="E116" s="10"/>
      <c r="F116" s="10"/>
      <c r="G116" s="10"/>
      <c r="H116" s="10"/>
      <c r="I116" s="10"/>
    </row>
    <row r="117" spans="2:9" ht="15">
      <c r="B117" s="10"/>
      <c r="C117" s="10"/>
      <c r="D117" s="10"/>
      <c r="E117" s="10"/>
      <c r="F117" s="10"/>
      <c r="G117" s="10"/>
      <c r="H117" s="10"/>
      <c r="I117" s="10"/>
    </row>
    <row r="118" spans="2:9" ht="15">
      <c r="B118" s="10"/>
      <c r="C118" s="10"/>
      <c r="D118" s="10"/>
      <c r="E118" s="10"/>
      <c r="F118" s="10"/>
      <c r="G118" s="10"/>
      <c r="H118" s="10"/>
      <c r="I118" s="10"/>
    </row>
    <row r="119" spans="2:9" ht="15">
      <c r="B119" s="10"/>
      <c r="C119" s="10"/>
      <c r="D119" s="10"/>
      <c r="E119" s="10"/>
      <c r="F119" s="10"/>
      <c r="G119" s="10"/>
      <c r="H119" s="10"/>
      <c r="I119" s="10"/>
    </row>
    <row r="120" spans="2:9" ht="15">
      <c r="B120" s="10"/>
      <c r="C120" s="10"/>
      <c r="D120" s="10"/>
      <c r="E120" s="10"/>
      <c r="F120" s="10"/>
      <c r="G120" s="10"/>
      <c r="H120" s="10"/>
      <c r="I120" s="10"/>
    </row>
    <row r="121" spans="2:9" ht="15">
      <c r="B121" s="10"/>
      <c r="C121" s="10"/>
      <c r="D121" s="10"/>
      <c r="E121" s="10"/>
      <c r="F121" s="10"/>
      <c r="G121" s="10"/>
      <c r="H121" s="10"/>
      <c r="I121" s="10"/>
    </row>
    <row r="122" spans="2:9" ht="15">
      <c r="B122" s="10"/>
      <c r="C122" s="10"/>
      <c r="D122" s="10"/>
      <c r="E122" s="10"/>
      <c r="F122" s="10"/>
      <c r="G122" s="10"/>
      <c r="H122" s="10"/>
      <c r="I122" s="10"/>
    </row>
    <row r="123" spans="2:9" ht="15">
      <c r="B123" s="10"/>
      <c r="C123" s="10"/>
      <c r="D123" s="10"/>
      <c r="E123" s="10"/>
      <c r="F123" s="10"/>
      <c r="G123" s="10"/>
      <c r="H123" s="10"/>
      <c r="I123" s="10"/>
    </row>
    <row r="124" spans="2:9" ht="15">
      <c r="B124" s="10"/>
      <c r="C124" s="10"/>
      <c r="D124" s="10"/>
      <c r="E124" s="10"/>
      <c r="F124" s="10"/>
      <c r="G124" s="10"/>
      <c r="H124" s="10"/>
      <c r="I124" s="10"/>
    </row>
    <row r="125" spans="2:9" ht="15">
      <c r="B125" s="10"/>
      <c r="C125" s="10"/>
      <c r="D125" s="10"/>
      <c r="E125" s="10"/>
      <c r="F125" s="10"/>
      <c r="G125" s="10"/>
      <c r="H125" s="10"/>
      <c r="I125" s="10"/>
    </row>
    <row r="126" spans="2:9" ht="15">
      <c r="B126" s="10"/>
      <c r="C126" s="10"/>
      <c r="D126" s="10"/>
      <c r="E126" s="10"/>
      <c r="F126" s="10"/>
      <c r="G126" s="10"/>
      <c r="H126" s="10"/>
      <c r="I126" s="10"/>
    </row>
    <row r="127" spans="2:9" ht="15">
      <c r="B127" s="10"/>
      <c r="C127" s="10"/>
      <c r="D127" s="10"/>
      <c r="E127" s="10"/>
      <c r="F127" s="10"/>
      <c r="G127" s="10"/>
      <c r="H127" s="10"/>
      <c r="I127" s="10"/>
    </row>
    <row r="128" spans="2:9" ht="15">
      <c r="B128" s="10"/>
      <c r="C128" s="10"/>
      <c r="D128" s="10"/>
      <c r="E128" s="10"/>
      <c r="F128" s="10"/>
      <c r="G128" s="10"/>
      <c r="H128" s="10"/>
      <c r="I128" s="10"/>
    </row>
    <row r="129" spans="2:9" ht="15">
      <c r="B129" s="10"/>
      <c r="C129" s="10"/>
      <c r="D129" s="10"/>
      <c r="E129" s="10"/>
      <c r="F129" s="10"/>
      <c r="G129" s="10"/>
      <c r="H129" s="10"/>
      <c r="I129" s="10"/>
    </row>
  </sheetData>
  <sheetProtection/>
  <mergeCells count="109">
    <mergeCell ref="D65:E65"/>
    <mergeCell ref="H65:I65"/>
    <mergeCell ref="F64:G64"/>
    <mergeCell ref="F63:G63"/>
    <mergeCell ref="F62:G62"/>
    <mergeCell ref="H61:I61"/>
    <mergeCell ref="H64:I64"/>
    <mergeCell ref="H63:I63"/>
    <mergeCell ref="H62:I62"/>
    <mergeCell ref="F65:G65"/>
    <mergeCell ref="B3:I3"/>
    <mergeCell ref="B7:I7"/>
    <mergeCell ref="B20:G20"/>
    <mergeCell ref="F60:I60"/>
    <mergeCell ref="D64:E64"/>
    <mergeCell ref="D63:E63"/>
    <mergeCell ref="D62:E62"/>
    <mergeCell ref="H52:I52"/>
    <mergeCell ref="H53:I53"/>
    <mergeCell ref="H54:I54"/>
    <mergeCell ref="B4:I4"/>
    <mergeCell ref="H46:I46"/>
    <mergeCell ref="H47:I47"/>
    <mergeCell ref="H48:I48"/>
    <mergeCell ref="H49:I49"/>
    <mergeCell ref="H51:I51"/>
    <mergeCell ref="H40:I40"/>
    <mergeCell ref="H41:I41"/>
    <mergeCell ref="H42:I42"/>
    <mergeCell ref="H43:I43"/>
    <mergeCell ref="H44:I44"/>
    <mergeCell ref="H45:I45"/>
    <mergeCell ref="H38:I38"/>
    <mergeCell ref="H39:I39"/>
    <mergeCell ref="H35:I35"/>
    <mergeCell ref="F58:G58"/>
    <mergeCell ref="F59:G59"/>
    <mergeCell ref="F61:G61"/>
    <mergeCell ref="F53:G53"/>
    <mergeCell ref="F54:G54"/>
    <mergeCell ref="F55:G55"/>
    <mergeCell ref="F56:G56"/>
    <mergeCell ref="F57:G57"/>
    <mergeCell ref="F48:G48"/>
    <mergeCell ref="F49:G49"/>
    <mergeCell ref="F51:G51"/>
    <mergeCell ref="F52:G52"/>
    <mergeCell ref="F42:G42"/>
    <mergeCell ref="F43:G43"/>
    <mergeCell ref="F44:G44"/>
    <mergeCell ref="F45:G45"/>
    <mergeCell ref="F46:G46"/>
    <mergeCell ref="H50:I50"/>
    <mergeCell ref="F47:G47"/>
    <mergeCell ref="F36:G36"/>
    <mergeCell ref="F37:G37"/>
    <mergeCell ref="F38:G38"/>
    <mergeCell ref="F39:G39"/>
    <mergeCell ref="F40:G40"/>
    <mergeCell ref="F41:G41"/>
    <mergeCell ref="D55:E55"/>
    <mergeCell ref="F50:G50"/>
    <mergeCell ref="D53:E53"/>
    <mergeCell ref="D54:E54"/>
    <mergeCell ref="D52:E52"/>
    <mergeCell ref="D51:E51"/>
    <mergeCell ref="D48:E48"/>
    <mergeCell ref="D49:E49"/>
    <mergeCell ref="D50:E50"/>
    <mergeCell ref="D42:E42"/>
    <mergeCell ref="D43:E43"/>
    <mergeCell ref="D44:E44"/>
    <mergeCell ref="D45:E45"/>
    <mergeCell ref="D46:E46"/>
    <mergeCell ref="D47:E47"/>
    <mergeCell ref="E8:F8"/>
    <mergeCell ref="E11:F11"/>
    <mergeCell ref="E10:F10"/>
    <mergeCell ref="E9:F9"/>
    <mergeCell ref="G11:H11"/>
    <mergeCell ref="G10:H10"/>
    <mergeCell ref="G9:H9"/>
    <mergeCell ref="B14:I14"/>
    <mergeCell ref="E15:F15"/>
    <mergeCell ref="C15:D15"/>
    <mergeCell ref="P44:Q44"/>
    <mergeCell ref="E12:F12"/>
    <mergeCell ref="G12:H12"/>
    <mergeCell ref="H15:I15"/>
    <mergeCell ref="C16:D16"/>
    <mergeCell ref="E16:F16"/>
    <mergeCell ref="H16:I16"/>
    <mergeCell ref="H17:I17"/>
    <mergeCell ref="E17:F17"/>
    <mergeCell ref="C17:D17"/>
    <mergeCell ref="B22:I22"/>
    <mergeCell ref="H23:I23"/>
    <mergeCell ref="F23:G23"/>
    <mergeCell ref="D23:E23"/>
    <mergeCell ref="D40:E40"/>
    <mergeCell ref="D39:E39"/>
    <mergeCell ref="D38:E38"/>
    <mergeCell ref="D37:E37"/>
    <mergeCell ref="D36:E36"/>
    <mergeCell ref="D35:E35"/>
    <mergeCell ref="F35:G35"/>
    <mergeCell ref="D41:E41"/>
    <mergeCell ref="H36:I36"/>
    <mergeCell ref="H37:I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74"/>
  <sheetViews>
    <sheetView showGridLines="0" zoomScalePageLayoutView="0" workbookViewId="0" topLeftCell="A34">
      <selection activeCell="N25" sqref="N25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44470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68</v>
      </c>
    </row>
    <row r="9" spans="2:9" ht="15">
      <c r="B9" s="38" t="s">
        <v>14</v>
      </c>
      <c r="C9" s="13" t="s">
        <v>3</v>
      </c>
      <c r="D9" s="107">
        <v>68</v>
      </c>
      <c r="E9" s="180">
        <v>3</v>
      </c>
      <c r="F9" s="181"/>
      <c r="G9" s="184" t="s">
        <v>18</v>
      </c>
      <c r="H9" s="185"/>
      <c r="I9" s="74">
        <f>D9/SUM(D9:E9)</f>
        <v>0.9577464788732394</v>
      </c>
    </row>
    <row r="10" spans="2:9" ht="15">
      <c r="B10" s="38" t="s">
        <v>12</v>
      </c>
      <c r="C10" s="13" t="s">
        <v>4</v>
      </c>
      <c r="D10" s="107">
        <v>0</v>
      </c>
      <c r="E10" s="180">
        <v>0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107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87">
        <f>D55</f>
        <v>71</v>
      </c>
      <c r="C12" s="65" t="s">
        <v>36</v>
      </c>
      <c r="D12" s="22">
        <f>SUM(D9:D11)</f>
        <v>68</v>
      </c>
      <c r="E12" s="161">
        <f>SUM(E9:E11)</f>
        <v>3</v>
      </c>
      <c r="F12" s="162"/>
      <c r="G12" s="163" t="s">
        <v>19</v>
      </c>
      <c r="H12" s="164"/>
      <c r="I12" s="75">
        <f>D12/SUM(D12:E12)</f>
        <v>0.9577464788732394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f>F55</f>
        <v>28</v>
      </c>
      <c r="C16" s="166">
        <v>4</v>
      </c>
      <c r="D16" s="166"/>
      <c r="E16" s="166">
        <v>10</v>
      </c>
      <c r="F16" s="166"/>
      <c r="G16" s="107">
        <v>13</v>
      </c>
      <c r="H16" s="166">
        <v>1</v>
      </c>
      <c r="I16" s="166"/>
    </row>
    <row r="17" spans="2:9" ht="15">
      <c r="B17" s="113">
        <f>C17+E17+G17+H17</f>
        <v>1</v>
      </c>
      <c r="C17" s="167">
        <f>C16/B16</f>
        <v>0.14285714285714285</v>
      </c>
      <c r="D17" s="167"/>
      <c r="E17" s="167">
        <f>E16/B16</f>
        <v>0.35714285714285715</v>
      </c>
      <c r="F17" s="167"/>
      <c r="G17" s="113">
        <f>G16/B16</f>
        <v>0.4642857142857143</v>
      </c>
      <c r="H17" s="167">
        <f>H16/B16</f>
        <v>0.03571428571428571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3</v>
      </c>
      <c r="I20" s="63">
        <f>H20/SUM(D12:E12)</f>
        <v>0.04225352112676056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169"/>
    </row>
    <row r="23" spans="2:9" ht="16.5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170" t="s">
        <v>13</v>
      </c>
      <c r="I23" s="171"/>
    </row>
    <row r="24" spans="2:9" ht="15">
      <c r="B24" s="68">
        <v>44105</v>
      </c>
      <c r="C24" s="69">
        <v>6</v>
      </c>
      <c r="D24" s="193">
        <v>4</v>
      </c>
      <c r="E24" s="194"/>
      <c r="F24" s="193">
        <v>2</v>
      </c>
      <c r="G24" s="194"/>
      <c r="H24" s="193">
        <v>0</v>
      </c>
      <c r="I24" s="194"/>
    </row>
    <row r="25" spans="2:9" ht="15">
      <c r="B25" s="116">
        <v>44106</v>
      </c>
      <c r="C25" s="117"/>
      <c r="D25" s="176"/>
      <c r="E25" s="177"/>
      <c r="F25" s="176"/>
      <c r="G25" s="177"/>
      <c r="H25" s="176"/>
      <c r="I25" s="177"/>
    </row>
    <row r="26" spans="2:9" ht="15">
      <c r="B26" s="116">
        <v>44107</v>
      </c>
      <c r="C26" s="117"/>
      <c r="D26" s="176"/>
      <c r="E26" s="177"/>
      <c r="F26" s="176"/>
      <c r="G26" s="177"/>
      <c r="H26" s="176"/>
      <c r="I26" s="177"/>
    </row>
    <row r="27" spans="2:9" ht="15">
      <c r="B27" s="68">
        <v>44108</v>
      </c>
      <c r="C27" s="69">
        <v>6</v>
      </c>
      <c r="D27" s="193">
        <v>2</v>
      </c>
      <c r="E27" s="194"/>
      <c r="F27" s="193">
        <v>3</v>
      </c>
      <c r="G27" s="194"/>
      <c r="H27" s="193">
        <v>1</v>
      </c>
      <c r="I27" s="194"/>
    </row>
    <row r="28" spans="2:9" ht="15">
      <c r="B28" s="68">
        <v>44109</v>
      </c>
      <c r="C28" s="130">
        <v>6</v>
      </c>
      <c r="D28" s="237">
        <v>3</v>
      </c>
      <c r="E28" s="237"/>
      <c r="F28" s="261">
        <v>2</v>
      </c>
      <c r="G28" s="237"/>
      <c r="H28" s="237">
        <v>1</v>
      </c>
      <c r="I28" s="237"/>
    </row>
    <row r="29" spans="2:9" ht="15">
      <c r="B29" s="68">
        <v>44110</v>
      </c>
      <c r="C29" s="130">
        <v>6</v>
      </c>
      <c r="D29" s="237">
        <v>4</v>
      </c>
      <c r="E29" s="237"/>
      <c r="F29" s="261">
        <v>2</v>
      </c>
      <c r="G29" s="237"/>
      <c r="H29" s="237">
        <v>0</v>
      </c>
      <c r="I29" s="237"/>
    </row>
    <row r="30" spans="2:9" ht="15">
      <c r="B30" s="68">
        <v>44111</v>
      </c>
      <c r="C30" s="130">
        <v>6</v>
      </c>
      <c r="D30" s="237">
        <v>5</v>
      </c>
      <c r="E30" s="237"/>
      <c r="F30" s="261">
        <v>0</v>
      </c>
      <c r="G30" s="237"/>
      <c r="H30" s="237">
        <v>1</v>
      </c>
      <c r="I30" s="237"/>
    </row>
    <row r="31" spans="2:9" ht="15">
      <c r="B31" s="68">
        <v>44112</v>
      </c>
      <c r="C31" s="130">
        <v>6</v>
      </c>
      <c r="D31" s="237">
        <v>5</v>
      </c>
      <c r="E31" s="237"/>
      <c r="F31" s="261">
        <v>0</v>
      </c>
      <c r="G31" s="237"/>
      <c r="H31" s="237">
        <v>1</v>
      </c>
      <c r="I31" s="237"/>
    </row>
    <row r="32" spans="2:9" ht="15">
      <c r="B32" s="116">
        <v>44113</v>
      </c>
      <c r="C32" s="153"/>
      <c r="D32" s="238"/>
      <c r="E32" s="238"/>
      <c r="F32" s="262"/>
      <c r="G32" s="238"/>
      <c r="H32" s="238"/>
      <c r="I32" s="238"/>
    </row>
    <row r="33" spans="2:9" ht="15">
      <c r="B33" s="116">
        <v>44114</v>
      </c>
      <c r="C33" s="153"/>
      <c r="D33" s="238"/>
      <c r="E33" s="238"/>
      <c r="F33" s="238"/>
      <c r="G33" s="238"/>
      <c r="H33" s="238"/>
      <c r="I33" s="238"/>
    </row>
    <row r="34" spans="2:9" ht="15">
      <c r="B34" s="116">
        <v>44115</v>
      </c>
      <c r="C34" s="117"/>
      <c r="D34" s="176"/>
      <c r="E34" s="177"/>
      <c r="F34" s="176"/>
      <c r="G34" s="177"/>
      <c r="H34" s="176"/>
      <c r="I34" s="177"/>
    </row>
    <row r="35" spans="2:9" ht="15">
      <c r="B35" s="116">
        <v>44116</v>
      </c>
      <c r="C35" s="117"/>
      <c r="D35" s="176"/>
      <c r="E35" s="177"/>
      <c r="F35" s="176"/>
      <c r="G35" s="177"/>
      <c r="H35" s="176"/>
      <c r="I35" s="177"/>
    </row>
    <row r="36" spans="2:9" ht="15">
      <c r="B36" s="68">
        <v>44117</v>
      </c>
      <c r="C36" s="69">
        <v>6</v>
      </c>
      <c r="D36" s="193">
        <v>3</v>
      </c>
      <c r="E36" s="194"/>
      <c r="F36" s="193">
        <v>0</v>
      </c>
      <c r="G36" s="194"/>
      <c r="H36" s="193">
        <v>3</v>
      </c>
      <c r="I36" s="194"/>
    </row>
    <row r="37" spans="2:9" ht="15">
      <c r="B37" s="68">
        <v>44118</v>
      </c>
      <c r="C37" s="69">
        <v>6</v>
      </c>
      <c r="D37" s="193">
        <v>2</v>
      </c>
      <c r="E37" s="194"/>
      <c r="F37" s="193">
        <v>4</v>
      </c>
      <c r="G37" s="194"/>
      <c r="H37" s="193">
        <v>0</v>
      </c>
      <c r="I37" s="194"/>
    </row>
    <row r="38" spans="2:9" ht="15">
      <c r="B38" s="68">
        <v>44119</v>
      </c>
      <c r="C38" s="152">
        <v>6</v>
      </c>
      <c r="D38" s="193">
        <v>4</v>
      </c>
      <c r="E38" s="194"/>
      <c r="F38" s="193">
        <v>1</v>
      </c>
      <c r="G38" s="194"/>
      <c r="H38" s="193">
        <v>1</v>
      </c>
      <c r="I38" s="194"/>
    </row>
    <row r="39" spans="2:9" ht="15">
      <c r="B39" s="116">
        <v>44120</v>
      </c>
      <c r="C39" s="117"/>
      <c r="D39" s="176"/>
      <c r="E39" s="177"/>
      <c r="F39" s="176"/>
      <c r="G39" s="177"/>
      <c r="H39" s="176"/>
      <c r="I39" s="177"/>
    </row>
    <row r="40" spans="2:9" ht="15">
      <c r="B40" s="116">
        <v>44121</v>
      </c>
      <c r="C40" s="117"/>
      <c r="D40" s="176"/>
      <c r="E40" s="177"/>
      <c r="F40" s="176"/>
      <c r="G40" s="177"/>
      <c r="H40" s="176"/>
      <c r="I40" s="177"/>
    </row>
    <row r="41" spans="2:9" ht="15">
      <c r="B41" s="68">
        <v>44122</v>
      </c>
      <c r="C41" s="69">
        <v>6</v>
      </c>
      <c r="D41" s="193">
        <v>6</v>
      </c>
      <c r="E41" s="194"/>
      <c r="F41" s="193">
        <v>0</v>
      </c>
      <c r="G41" s="194"/>
      <c r="H41" s="193">
        <v>0</v>
      </c>
      <c r="I41" s="194"/>
    </row>
    <row r="42" spans="2:9" ht="15">
      <c r="B42" s="68">
        <v>44123</v>
      </c>
      <c r="C42" s="69">
        <v>6</v>
      </c>
      <c r="D42" s="193">
        <v>5</v>
      </c>
      <c r="E42" s="194"/>
      <c r="F42" s="193">
        <v>1</v>
      </c>
      <c r="G42" s="194"/>
      <c r="H42" s="193">
        <v>0</v>
      </c>
      <c r="I42" s="194"/>
    </row>
    <row r="43" spans="2:9" ht="15">
      <c r="B43" s="68">
        <v>44124</v>
      </c>
      <c r="C43" s="69">
        <v>6</v>
      </c>
      <c r="D43" s="193">
        <v>4</v>
      </c>
      <c r="E43" s="194"/>
      <c r="F43" s="193">
        <v>1</v>
      </c>
      <c r="G43" s="194"/>
      <c r="H43" s="193">
        <v>1</v>
      </c>
      <c r="I43" s="194"/>
    </row>
    <row r="44" spans="2:9" ht="15">
      <c r="B44" s="68">
        <v>44125</v>
      </c>
      <c r="C44" s="69">
        <v>6</v>
      </c>
      <c r="D44" s="193">
        <v>5</v>
      </c>
      <c r="E44" s="194"/>
      <c r="F44" s="193">
        <v>1</v>
      </c>
      <c r="G44" s="194"/>
      <c r="H44" s="193">
        <v>0</v>
      </c>
      <c r="I44" s="194"/>
    </row>
    <row r="45" spans="2:9" ht="15">
      <c r="B45" s="68">
        <v>44126</v>
      </c>
      <c r="C45" s="69">
        <v>6</v>
      </c>
      <c r="D45" s="193">
        <v>4</v>
      </c>
      <c r="E45" s="194"/>
      <c r="F45" s="193">
        <v>2</v>
      </c>
      <c r="G45" s="194"/>
      <c r="H45" s="193">
        <v>0</v>
      </c>
      <c r="I45" s="194"/>
    </row>
    <row r="46" spans="2:9" ht="15">
      <c r="B46" s="116">
        <v>44127</v>
      </c>
      <c r="C46" s="117"/>
      <c r="D46" s="176"/>
      <c r="E46" s="177"/>
      <c r="F46" s="176"/>
      <c r="G46" s="177"/>
      <c r="H46" s="176"/>
      <c r="I46" s="177"/>
    </row>
    <row r="47" spans="2:9" ht="15">
      <c r="B47" s="116">
        <v>44128</v>
      </c>
      <c r="C47" s="117"/>
      <c r="D47" s="176"/>
      <c r="E47" s="177"/>
      <c r="F47" s="176"/>
      <c r="G47" s="177"/>
      <c r="H47" s="176"/>
      <c r="I47" s="177"/>
    </row>
    <row r="48" spans="2:9" ht="15">
      <c r="B48" s="68">
        <v>44129</v>
      </c>
      <c r="C48" s="152">
        <v>8</v>
      </c>
      <c r="D48" s="193">
        <v>5</v>
      </c>
      <c r="E48" s="194"/>
      <c r="F48" s="193">
        <v>3</v>
      </c>
      <c r="G48" s="194"/>
      <c r="H48" s="193">
        <v>0</v>
      </c>
      <c r="I48" s="194"/>
    </row>
    <row r="49" spans="2:9" ht="15">
      <c r="B49" s="68">
        <v>44130</v>
      </c>
      <c r="C49" s="69">
        <v>6</v>
      </c>
      <c r="D49" s="193">
        <v>5</v>
      </c>
      <c r="E49" s="194"/>
      <c r="F49" s="193">
        <v>0</v>
      </c>
      <c r="G49" s="194"/>
      <c r="H49" s="193">
        <v>1</v>
      </c>
      <c r="I49" s="194"/>
    </row>
    <row r="50" spans="2:9" ht="15">
      <c r="B50" s="68">
        <v>44131</v>
      </c>
      <c r="C50" s="69">
        <v>6</v>
      </c>
      <c r="D50" s="193">
        <v>2</v>
      </c>
      <c r="E50" s="194"/>
      <c r="F50" s="193">
        <v>3</v>
      </c>
      <c r="G50" s="194"/>
      <c r="H50" s="193">
        <v>1</v>
      </c>
      <c r="I50" s="194"/>
    </row>
    <row r="51" spans="2:9" ht="15">
      <c r="B51" s="68">
        <v>44132</v>
      </c>
      <c r="C51" s="69">
        <v>6</v>
      </c>
      <c r="D51" s="193">
        <v>3</v>
      </c>
      <c r="E51" s="194"/>
      <c r="F51" s="193">
        <v>3</v>
      </c>
      <c r="G51" s="194"/>
      <c r="H51" s="193">
        <v>0</v>
      </c>
      <c r="I51" s="194"/>
    </row>
    <row r="52" spans="2:9" ht="15">
      <c r="B52" s="68">
        <v>44133</v>
      </c>
      <c r="C52" s="69"/>
      <c r="D52" s="193"/>
      <c r="E52" s="194"/>
      <c r="F52" s="193"/>
      <c r="G52" s="194"/>
      <c r="H52" s="193"/>
      <c r="I52" s="194"/>
    </row>
    <row r="53" spans="2:9" ht="15">
      <c r="B53" s="68">
        <v>44134</v>
      </c>
      <c r="C53" s="69"/>
      <c r="D53" s="193"/>
      <c r="E53" s="194"/>
      <c r="F53" s="193"/>
      <c r="G53" s="194"/>
      <c r="H53" s="193"/>
      <c r="I53" s="194"/>
    </row>
    <row r="54" spans="2:9" ht="15.75" thickBot="1">
      <c r="B54" s="68">
        <v>44135</v>
      </c>
      <c r="C54" s="69"/>
      <c r="D54" s="193"/>
      <c r="E54" s="194"/>
      <c r="F54" s="193"/>
      <c r="G54" s="194"/>
      <c r="H54" s="193"/>
      <c r="I54" s="194"/>
    </row>
    <row r="55" spans="2:9" ht="15.75" thickBot="1">
      <c r="B55" s="35" t="s">
        <v>25</v>
      </c>
      <c r="C55" s="67">
        <f>SUM(C24:C54)</f>
        <v>110</v>
      </c>
      <c r="D55" s="212">
        <f>SUM(D24:D54)</f>
        <v>71</v>
      </c>
      <c r="E55" s="213"/>
      <c r="F55" s="212">
        <f>SUM(F24:F54)</f>
        <v>28</v>
      </c>
      <c r="G55" s="213"/>
      <c r="H55" s="212">
        <f>SUM(H24:H54)</f>
        <v>11</v>
      </c>
      <c r="I55" s="213"/>
    </row>
    <row r="58" ht="15.75" thickBot="1"/>
    <row r="59" spans="2:9" ht="15.75">
      <c r="B59" s="44" t="s">
        <v>31</v>
      </c>
      <c r="C59" s="45"/>
      <c r="D59" s="46"/>
      <c r="E59" s="47"/>
      <c r="F59" s="110" t="s">
        <v>28</v>
      </c>
      <c r="G59" s="111"/>
      <c r="H59" s="111"/>
      <c r="I59" s="112"/>
    </row>
    <row r="60" spans="2:9" ht="15">
      <c r="B60" s="48"/>
      <c r="C60" s="49"/>
      <c r="D60" s="49"/>
      <c r="E60" s="49"/>
      <c r="F60" s="260" t="s">
        <v>32</v>
      </c>
      <c r="G60" s="224"/>
      <c r="H60" s="224" t="s">
        <v>3</v>
      </c>
      <c r="I60" s="225"/>
    </row>
    <row r="61" spans="2:9" ht="15">
      <c r="B61" s="42" t="s">
        <v>29</v>
      </c>
      <c r="C61" s="107">
        <v>0</v>
      </c>
      <c r="D61" s="211">
        <v>0</v>
      </c>
      <c r="E61" s="256"/>
      <c r="F61" s="259">
        <v>0</v>
      </c>
      <c r="G61" s="181"/>
      <c r="H61" s="180">
        <v>0</v>
      </c>
      <c r="I61" s="228"/>
    </row>
    <row r="62" spans="2:9" ht="15">
      <c r="B62" s="42" t="s">
        <v>30</v>
      </c>
      <c r="C62" s="107">
        <v>0</v>
      </c>
      <c r="D62" s="211">
        <v>0</v>
      </c>
      <c r="E62" s="256"/>
      <c r="F62" s="259">
        <v>0</v>
      </c>
      <c r="G62" s="181"/>
      <c r="H62" s="180">
        <v>0</v>
      </c>
      <c r="I62" s="228"/>
    </row>
    <row r="63" spans="2:9" ht="15.75" thickBot="1">
      <c r="B63" s="43" t="s">
        <v>15</v>
      </c>
      <c r="C63" s="106">
        <v>0</v>
      </c>
      <c r="D63" s="254">
        <v>0</v>
      </c>
      <c r="E63" s="255"/>
      <c r="F63" s="257">
        <v>0</v>
      </c>
      <c r="G63" s="258"/>
      <c r="H63" s="108">
        <v>0</v>
      </c>
      <c r="I63" s="109"/>
    </row>
    <row r="64" spans="2:9" ht="15.75" thickBot="1">
      <c r="B64" s="50" t="s">
        <v>33</v>
      </c>
      <c r="C64" s="51">
        <f>SUM(C61:C63)</f>
        <v>0</v>
      </c>
      <c r="D64" s="217">
        <f>SUM(D61:D63)</f>
        <v>0</v>
      </c>
      <c r="E64" s="253"/>
      <c r="F64" s="219">
        <f>SUM(F61:F63)</f>
        <v>0</v>
      </c>
      <c r="G64" s="220"/>
      <c r="H64" s="219">
        <f>SUM(H61:H63)</f>
        <v>0</v>
      </c>
      <c r="I64" s="22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</sheetData>
  <sheetProtection/>
  <mergeCells count="136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38:E38"/>
    <mergeCell ref="F38:G38"/>
    <mergeCell ref="H38:I38"/>
    <mergeCell ref="D41:E41"/>
    <mergeCell ref="F41:G41"/>
    <mergeCell ref="H41:I41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48:E48"/>
    <mergeCell ref="F48:G48"/>
    <mergeCell ref="H48:I48"/>
    <mergeCell ref="D49:E49"/>
    <mergeCell ref="F49:G49"/>
    <mergeCell ref="H49:I49"/>
    <mergeCell ref="D50:E50"/>
    <mergeCell ref="F50:G50"/>
    <mergeCell ref="F51:G51"/>
    <mergeCell ref="D51:E51"/>
    <mergeCell ref="H50:I50"/>
    <mergeCell ref="H51:I51"/>
    <mergeCell ref="D54:E54"/>
    <mergeCell ref="F54:G54"/>
    <mergeCell ref="H54:I54"/>
    <mergeCell ref="D52:E52"/>
    <mergeCell ref="F52:G52"/>
    <mergeCell ref="H52:I52"/>
    <mergeCell ref="D53:E53"/>
    <mergeCell ref="F53:G53"/>
    <mergeCell ref="H53:I53"/>
    <mergeCell ref="D62:E62"/>
    <mergeCell ref="F62:G62"/>
    <mergeCell ref="H62:I62"/>
    <mergeCell ref="D63:E63"/>
    <mergeCell ref="F63:G63"/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74"/>
  <sheetViews>
    <sheetView showGridLines="0" zoomScalePageLayoutView="0" workbookViewId="0" topLeftCell="A19">
      <selection activeCell="H16" sqref="H16:I16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44501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52</v>
      </c>
    </row>
    <row r="9" spans="2:9" ht="15">
      <c r="B9" s="38" t="s">
        <v>14</v>
      </c>
      <c r="C9" s="13" t="s">
        <v>3</v>
      </c>
      <c r="D9" s="88">
        <v>52</v>
      </c>
      <c r="E9" s="180">
        <v>3</v>
      </c>
      <c r="F9" s="181"/>
      <c r="G9" s="184" t="s">
        <v>18</v>
      </c>
      <c r="H9" s="185"/>
      <c r="I9" s="74">
        <f>D9/SUM(D9:E9)</f>
        <v>0.9454545454545454</v>
      </c>
    </row>
    <row r="10" spans="2:9" ht="15">
      <c r="B10" s="38" t="s">
        <v>12</v>
      </c>
      <c r="C10" s="13" t="s">
        <v>4</v>
      </c>
      <c r="D10" s="88">
        <v>0</v>
      </c>
      <c r="E10" s="180">
        <v>0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88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87">
        <f>D55</f>
        <v>55</v>
      </c>
      <c r="C12" s="65" t="s">
        <v>36</v>
      </c>
      <c r="D12" s="22">
        <f>SUM(D9:D11)</f>
        <v>52</v>
      </c>
      <c r="E12" s="161">
        <f>SUM(E9:E11)</f>
        <v>3</v>
      </c>
      <c r="F12" s="162"/>
      <c r="G12" s="163" t="s">
        <v>19</v>
      </c>
      <c r="H12" s="164"/>
      <c r="I12" s="75">
        <f>D12/SUM(D12:E12)</f>
        <v>0.9454545454545454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f>F55</f>
        <v>32</v>
      </c>
      <c r="C16" s="166">
        <v>4</v>
      </c>
      <c r="D16" s="166"/>
      <c r="E16" s="180">
        <v>13</v>
      </c>
      <c r="F16" s="181"/>
      <c r="G16" s="88">
        <v>15</v>
      </c>
      <c r="H16" s="166">
        <v>0</v>
      </c>
      <c r="I16" s="166"/>
    </row>
    <row r="17" spans="2:9" ht="15">
      <c r="B17" s="89">
        <f>C17+E17+G17+H17</f>
        <v>1</v>
      </c>
      <c r="C17" s="167">
        <f>C16/B16</f>
        <v>0.125</v>
      </c>
      <c r="D17" s="167"/>
      <c r="E17" s="167">
        <f>E16/B16</f>
        <v>0.40625</v>
      </c>
      <c r="F17" s="167"/>
      <c r="G17" s="89">
        <f>G16/B16</f>
        <v>0.46875</v>
      </c>
      <c r="H17" s="167">
        <f>H16/B16</f>
        <v>0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0</v>
      </c>
      <c r="I20" s="105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169"/>
    </row>
    <row r="23" spans="2:9" ht="16.5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170" t="s">
        <v>13</v>
      </c>
      <c r="I23" s="171"/>
    </row>
    <row r="24" spans="2:9" ht="15">
      <c r="B24" s="116">
        <v>44136</v>
      </c>
      <c r="C24" s="117"/>
      <c r="D24" s="176"/>
      <c r="E24" s="177"/>
      <c r="F24" s="176"/>
      <c r="G24" s="177"/>
      <c r="H24" s="176"/>
      <c r="I24" s="177"/>
    </row>
    <row r="25" spans="2:9" ht="15">
      <c r="B25" s="116">
        <v>44137</v>
      </c>
      <c r="C25" s="117"/>
      <c r="D25" s="176"/>
      <c r="E25" s="177"/>
      <c r="F25" s="176"/>
      <c r="G25" s="177"/>
      <c r="H25" s="176"/>
      <c r="I25" s="177"/>
    </row>
    <row r="26" spans="2:9" ht="15">
      <c r="B26" s="68">
        <v>44138</v>
      </c>
      <c r="C26" s="69">
        <v>6</v>
      </c>
      <c r="D26" s="193">
        <v>2</v>
      </c>
      <c r="E26" s="194"/>
      <c r="F26" s="193">
        <v>1</v>
      </c>
      <c r="G26" s="194"/>
      <c r="H26" s="193">
        <v>3</v>
      </c>
      <c r="I26" s="194"/>
    </row>
    <row r="27" spans="2:9" ht="15">
      <c r="B27" s="68">
        <v>44139</v>
      </c>
      <c r="C27" s="69">
        <v>6</v>
      </c>
      <c r="D27" s="193">
        <v>3</v>
      </c>
      <c r="E27" s="194"/>
      <c r="F27" s="193">
        <v>3</v>
      </c>
      <c r="G27" s="194"/>
      <c r="H27" s="193">
        <v>0</v>
      </c>
      <c r="I27" s="194"/>
    </row>
    <row r="28" spans="2:9" ht="15">
      <c r="B28" s="68">
        <v>44140</v>
      </c>
      <c r="C28" s="130">
        <v>6</v>
      </c>
      <c r="D28" s="237">
        <v>4</v>
      </c>
      <c r="E28" s="237"/>
      <c r="F28" s="261">
        <v>1</v>
      </c>
      <c r="G28" s="237"/>
      <c r="H28" s="237">
        <v>1</v>
      </c>
      <c r="I28" s="237"/>
    </row>
    <row r="29" spans="2:9" ht="15">
      <c r="B29" s="116">
        <v>44141</v>
      </c>
      <c r="C29" s="154"/>
      <c r="D29" s="176"/>
      <c r="E29" s="177"/>
      <c r="F29" s="262"/>
      <c r="G29" s="238"/>
      <c r="H29" s="238"/>
      <c r="I29" s="238"/>
    </row>
    <row r="30" spans="2:9" ht="15">
      <c r="B30" s="116">
        <v>44142</v>
      </c>
      <c r="C30" s="154"/>
      <c r="D30" s="238"/>
      <c r="E30" s="238"/>
      <c r="F30" s="262"/>
      <c r="G30" s="238"/>
      <c r="H30" s="238"/>
      <c r="I30" s="238"/>
    </row>
    <row r="31" spans="2:9" ht="15">
      <c r="B31" s="68">
        <v>44143</v>
      </c>
      <c r="C31" s="130">
        <v>6</v>
      </c>
      <c r="D31" s="237">
        <v>4</v>
      </c>
      <c r="E31" s="237"/>
      <c r="F31" s="261">
        <v>1</v>
      </c>
      <c r="G31" s="237"/>
      <c r="H31" s="265">
        <v>1</v>
      </c>
      <c r="I31" s="265"/>
    </row>
    <row r="32" spans="2:9" ht="15">
      <c r="B32" s="68">
        <v>44144</v>
      </c>
      <c r="C32" s="130">
        <v>6</v>
      </c>
      <c r="D32" s="265">
        <v>0</v>
      </c>
      <c r="E32" s="265"/>
      <c r="F32" s="261">
        <v>0</v>
      </c>
      <c r="G32" s="237"/>
      <c r="H32" s="265">
        <v>6</v>
      </c>
      <c r="I32" s="265"/>
    </row>
    <row r="33" spans="2:9" ht="15">
      <c r="B33" s="68">
        <v>44145</v>
      </c>
      <c r="C33" s="130">
        <v>6</v>
      </c>
      <c r="D33" s="265">
        <v>0</v>
      </c>
      <c r="E33" s="265"/>
      <c r="F33" s="237">
        <v>0</v>
      </c>
      <c r="G33" s="237"/>
      <c r="H33" s="265">
        <v>6</v>
      </c>
      <c r="I33" s="265"/>
    </row>
    <row r="34" spans="2:9" ht="15">
      <c r="B34" s="68">
        <v>44146</v>
      </c>
      <c r="C34" s="69">
        <v>6</v>
      </c>
      <c r="D34" s="193">
        <v>0</v>
      </c>
      <c r="E34" s="194"/>
      <c r="F34" s="193">
        <v>0</v>
      </c>
      <c r="G34" s="194"/>
      <c r="H34" s="263">
        <v>6</v>
      </c>
      <c r="I34" s="264"/>
    </row>
    <row r="35" spans="2:9" ht="15">
      <c r="B35" s="68">
        <v>44147</v>
      </c>
      <c r="C35" s="69">
        <v>6</v>
      </c>
      <c r="D35" s="193">
        <v>0</v>
      </c>
      <c r="E35" s="194"/>
      <c r="F35" s="193">
        <v>0</v>
      </c>
      <c r="G35" s="194"/>
      <c r="H35" s="193">
        <v>6</v>
      </c>
      <c r="I35" s="194"/>
    </row>
    <row r="36" spans="2:9" ht="15">
      <c r="B36" s="116">
        <v>44148</v>
      </c>
      <c r="C36" s="117"/>
      <c r="D36" s="176"/>
      <c r="E36" s="177"/>
      <c r="F36" s="176"/>
      <c r="G36" s="177"/>
      <c r="H36" s="176"/>
      <c r="I36" s="177"/>
    </row>
    <row r="37" spans="2:9" ht="15">
      <c r="B37" s="116">
        <v>44149</v>
      </c>
      <c r="C37" s="117"/>
      <c r="D37" s="176"/>
      <c r="E37" s="177"/>
      <c r="F37" s="176"/>
      <c r="G37" s="177"/>
      <c r="H37" s="176"/>
      <c r="I37" s="177"/>
    </row>
    <row r="38" spans="2:9" ht="15">
      <c r="B38" s="116">
        <v>44150</v>
      </c>
      <c r="C38" s="154"/>
      <c r="D38" s="238"/>
      <c r="E38" s="238"/>
      <c r="F38" s="238"/>
      <c r="G38" s="238"/>
      <c r="H38" s="238"/>
      <c r="I38" s="238"/>
    </row>
    <row r="39" spans="2:9" ht="15">
      <c r="B39" s="68">
        <v>44151</v>
      </c>
      <c r="C39" s="69">
        <v>6</v>
      </c>
      <c r="D39" s="193">
        <v>1</v>
      </c>
      <c r="E39" s="194"/>
      <c r="F39" s="193">
        <v>5</v>
      </c>
      <c r="G39" s="194"/>
      <c r="H39" s="193">
        <v>0</v>
      </c>
      <c r="I39" s="194"/>
    </row>
    <row r="40" spans="2:9" ht="15">
      <c r="B40" s="68">
        <v>44152</v>
      </c>
      <c r="C40" s="69">
        <v>7</v>
      </c>
      <c r="D40" s="193">
        <v>5</v>
      </c>
      <c r="E40" s="194"/>
      <c r="F40" s="193">
        <v>1</v>
      </c>
      <c r="G40" s="194"/>
      <c r="H40" s="193">
        <v>1</v>
      </c>
      <c r="I40" s="194"/>
    </row>
    <row r="41" spans="2:9" ht="15">
      <c r="B41" s="68">
        <v>44153</v>
      </c>
      <c r="C41" s="69">
        <v>6</v>
      </c>
      <c r="D41" s="193">
        <v>5</v>
      </c>
      <c r="E41" s="194"/>
      <c r="F41" s="193">
        <v>1</v>
      </c>
      <c r="G41" s="194"/>
      <c r="H41" s="193">
        <v>0</v>
      </c>
      <c r="I41" s="194"/>
    </row>
    <row r="42" spans="2:9" ht="15">
      <c r="B42" s="68">
        <v>44154</v>
      </c>
      <c r="C42" s="69">
        <v>6</v>
      </c>
      <c r="D42" s="193">
        <v>5</v>
      </c>
      <c r="E42" s="194"/>
      <c r="F42" s="193">
        <v>1</v>
      </c>
      <c r="G42" s="194"/>
      <c r="H42" s="193">
        <v>0</v>
      </c>
      <c r="I42" s="194"/>
    </row>
    <row r="43" spans="2:9" ht="15">
      <c r="B43" s="116">
        <v>44155</v>
      </c>
      <c r="C43" s="117"/>
      <c r="D43" s="176"/>
      <c r="E43" s="177"/>
      <c r="F43" s="176"/>
      <c r="G43" s="177"/>
      <c r="H43" s="176"/>
      <c r="I43" s="177"/>
    </row>
    <row r="44" spans="2:9" ht="15">
      <c r="B44" s="116">
        <v>44156</v>
      </c>
      <c r="C44" s="117"/>
      <c r="D44" s="176"/>
      <c r="E44" s="177"/>
      <c r="F44" s="176"/>
      <c r="G44" s="177"/>
      <c r="H44" s="176"/>
      <c r="I44" s="177"/>
    </row>
    <row r="45" spans="2:9" ht="15">
      <c r="B45" s="68">
        <v>44157</v>
      </c>
      <c r="C45" s="69">
        <v>6</v>
      </c>
      <c r="D45" s="193">
        <v>3</v>
      </c>
      <c r="E45" s="194"/>
      <c r="F45" s="193">
        <v>3</v>
      </c>
      <c r="G45" s="194"/>
      <c r="H45" s="193">
        <v>0</v>
      </c>
      <c r="I45" s="194"/>
    </row>
    <row r="46" spans="2:9" ht="15">
      <c r="B46" s="68">
        <v>44158</v>
      </c>
      <c r="C46" s="69">
        <v>6</v>
      </c>
      <c r="D46" s="193">
        <v>5</v>
      </c>
      <c r="E46" s="194"/>
      <c r="F46" s="193">
        <v>1</v>
      </c>
      <c r="G46" s="194"/>
      <c r="H46" s="237">
        <v>0</v>
      </c>
      <c r="I46" s="237"/>
    </row>
    <row r="47" spans="2:9" ht="15">
      <c r="B47" s="68">
        <v>44159</v>
      </c>
      <c r="C47" s="69">
        <v>6</v>
      </c>
      <c r="D47" s="193">
        <v>6</v>
      </c>
      <c r="E47" s="194"/>
      <c r="F47" s="193">
        <v>0</v>
      </c>
      <c r="G47" s="194"/>
      <c r="H47" s="193">
        <v>0</v>
      </c>
      <c r="I47" s="194"/>
    </row>
    <row r="48" spans="2:9" ht="15">
      <c r="B48" s="68">
        <v>44160</v>
      </c>
      <c r="C48" s="69">
        <v>6</v>
      </c>
      <c r="D48" s="193">
        <v>2</v>
      </c>
      <c r="E48" s="194"/>
      <c r="F48" s="193">
        <v>4</v>
      </c>
      <c r="G48" s="194"/>
      <c r="H48" s="193">
        <v>0</v>
      </c>
      <c r="I48" s="194"/>
    </row>
    <row r="49" spans="2:9" ht="15">
      <c r="B49" s="68">
        <v>44161</v>
      </c>
      <c r="C49" s="69">
        <v>7</v>
      </c>
      <c r="D49" s="193">
        <v>4</v>
      </c>
      <c r="E49" s="194"/>
      <c r="F49" s="193">
        <v>3</v>
      </c>
      <c r="G49" s="194"/>
      <c r="H49" s="193">
        <v>0</v>
      </c>
      <c r="I49" s="194"/>
    </row>
    <row r="50" spans="2:9" ht="15">
      <c r="B50" s="116">
        <v>44162</v>
      </c>
      <c r="C50" s="117"/>
      <c r="D50" s="176"/>
      <c r="E50" s="177"/>
      <c r="F50" s="176"/>
      <c r="G50" s="177"/>
      <c r="H50" s="176"/>
      <c r="I50" s="177"/>
    </row>
    <row r="51" spans="2:9" ht="15">
      <c r="B51" s="116">
        <v>44163</v>
      </c>
      <c r="C51" s="117"/>
      <c r="D51" s="176"/>
      <c r="E51" s="177"/>
      <c r="F51" s="176"/>
      <c r="G51" s="177"/>
      <c r="H51" s="176"/>
      <c r="I51" s="177"/>
    </row>
    <row r="52" spans="2:9" ht="15">
      <c r="B52" s="68">
        <v>44164</v>
      </c>
      <c r="C52" s="69">
        <v>6</v>
      </c>
      <c r="D52" s="193">
        <v>2</v>
      </c>
      <c r="E52" s="194"/>
      <c r="F52" s="193">
        <v>4</v>
      </c>
      <c r="G52" s="194"/>
      <c r="H52" s="193">
        <v>0</v>
      </c>
      <c r="I52" s="194"/>
    </row>
    <row r="53" spans="2:9" ht="15">
      <c r="B53" s="68">
        <v>44165</v>
      </c>
      <c r="C53" s="69">
        <v>7</v>
      </c>
      <c r="D53" s="193">
        <v>4</v>
      </c>
      <c r="E53" s="194"/>
      <c r="F53" s="193">
        <v>3</v>
      </c>
      <c r="G53" s="194"/>
      <c r="H53" s="193">
        <v>0</v>
      </c>
      <c r="I53" s="194"/>
    </row>
    <row r="54" spans="2:9" ht="15.75" thickBot="1">
      <c r="B54" s="68"/>
      <c r="C54" s="69"/>
      <c r="D54" s="193"/>
      <c r="E54" s="194"/>
      <c r="F54" s="193"/>
      <c r="G54" s="194"/>
      <c r="H54" s="193"/>
      <c r="I54" s="194"/>
    </row>
    <row r="55" spans="2:9" ht="15.75" thickBot="1">
      <c r="B55" s="35" t="s">
        <v>25</v>
      </c>
      <c r="C55" s="67">
        <f>SUM(C24:C54)</f>
        <v>117</v>
      </c>
      <c r="D55" s="212">
        <f>SUM(D24:D54)</f>
        <v>55</v>
      </c>
      <c r="E55" s="213"/>
      <c r="F55" s="212">
        <f>SUM(F24:F54)</f>
        <v>32</v>
      </c>
      <c r="G55" s="213"/>
      <c r="H55" s="212">
        <f>SUM(H24:H54)</f>
        <v>30</v>
      </c>
      <c r="I55" s="213"/>
    </row>
    <row r="58" ht="15.75" thickBot="1"/>
    <row r="59" spans="2:9" ht="15.75">
      <c r="B59" s="44" t="s">
        <v>31</v>
      </c>
      <c r="C59" s="45"/>
      <c r="D59" s="46"/>
      <c r="E59" s="47"/>
      <c r="F59" s="91" t="s">
        <v>28</v>
      </c>
      <c r="G59" s="92"/>
      <c r="H59" s="92"/>
      <c r="I59" s="93"/>
    </row>
    <row r="60" spans="2:9" ht="15">
      <c r="B60" s="48"/>
      <c r="C60" s="49"/>
      <c r="D60" s="49"/>
      <c r="E60" s="49"/>
      <c r="F60" s="260" t="s">
        <v>32</v>
      </c>
      <c r="G60" s="224"/>
      <c r="H60" s="224" t="s">
        <v>3</v>
      </c>
      <c r="I60" s="225"/>
    </row>
    <row r="61" spans="2:9" ht="15">
      <c r="B61" s="42" t="s">
        <v>29</v>
      </c>
      <c r="C61" s="88">
        <v>0</v>
      </c>
      <c r="D61" s="211">
        <v>0</v>
      </c>
      <c r="E61" s="256"/>
      <c r="F61" s="259">
        <v>0</v>
      </c>
      <c r="G61" s="181"/>
      <c r="H61" s="180">
        <v>0</v>
      </c>
      <c r="I61" s="228"/>
    </row>
    <row r="62" spans="2:9" ht="15">
      <c r="B62" s="42" t="s">
        <v>30</v>
      </c>
      <c r="C62" s="88">
        <v>0</v>
      </c>
      <c r="D62" s="211">
        <v>0</v>
      </c>
      <c r="E62" s="256"/>
      <c r="F62" s="259">
        <v>0</v>
      </c>
      <c r="G62" s="181"/>
      <c r="H62" s="180">
        <v>0</v>
      </c>
      <c r="I62" s="228"/>
    </row>
    <row r="63" spans="2:9" ht="15.75" thickBot="1">
      <c r="B63" s="43" t="s">
        <v>15</v>
      </c>
      <c r="C63" s="90">
        <v>0</v>
      </c>
      <c r="D63" s="254">
        <v>0</v>
      </c>
      <c r="E63" s="255"/>
      <c r="F63" s="257">
        <v>0</v>
      </c>
      <c r="G63" s="258"/>
      <c r="H63" s="226">
        <v>0</v>
      </c>
      <c r="I63" s="227"/>
    </row>
    <row r="64" spans="2:9" ht="15.75" thickBot="1">
      <c r="B64" s="50" t="s">
        <v>33</v>
      </c>
      <c r="C64" s="51">
        <f>SUM(C61:C63)</f>
        <v>0</v>
      </c>
      <c r="D64" s="217">
        <f>SUM(D61:D63)</f>
        <v>0</v>
      </c>
      <c r="E64" s="253"/>
      <c r="F64" s="219">
        <f>SUM(F61:F63)</f>
        <v>0</v>
      </c>
      <c r="G64" s="220"/>
      <c r="H64" s="219">
        <f>SUM(H61:H63)</f>
        <v>0</v>
      </c>
      <c r="I64" s="22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</sheetData>
  <sheetProtection/>
  <mergeCells count="137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F29:G29"/>
    <mergeCell ref="H29:I29"/>
    <mergeCell ref="D26:E26"/>
    <mergeCell ref="F26:G26"/>
    <mergeCell ref="H26:I26"/>
    <mergeCell ref="D27:E27"/>
    <mergeCell ref="F27:G27"/>
    <mergeCell ref="H27:I27"/>
    <mergeCell ref="D29:E29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2:E42"/>
    <mergeCell ref="F42:G42"/>
    <mergeCell ref="H42:I42"/>
    <mergeCell ref="D45:E45"/>
    <mergeCell ref="F45:G45"/>
    <mergeCell ref="H45:I45"/>
    <mergeCell ref="H43:I43"/>
    <mergeCell ref="D44:E44"/>
    <mergeCell ref="F44:G44"/>
    <mergeCell ref="H44:I44"/>
    <mergeCell ref="D43:E43"/>
    <mergeCell ref="F43:G43"/>
    <mergeCell ref="D51:E51"/>
    <mergeCell ref="F51:G51"/>
    <mergeCell ref="H51:I51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4:E54"/>
    <mergeCell ref="F54:G54"/>
    <mergeCell ref="H54:I54"/>
    <mergeCell ref="D62:E62"/>
    <mergeCell ref="F62:G62"/>
    <mergeCell ref="H62:I62"/>
    <mergeCell ref="D63:E63"/>
    <mergeCell ref="F63:G63"/>
    <mergeCell ref="D52:E52"/>
    <mergeCell ref="F52:G52"/>
    <mergeCell ref="H52:I52"/>
    <mergeCell ref="D53:E53"/>
    <mergeCell ref="F53:G53"/>
    <mergeCell ref="H53:I53"/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  <mergeCell ref="H63:I6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">
      <selection activeCell="H62" sqref="H62:I62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44531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40</v>
      </c>
    </row>
    <row r="9" spans="2:9" ht="15">
      <c r="B9" s="38" t="s">
        <v>14</v>
      </c>
      <c r="C9" s="13" t="s">
        <v>3</v>
      </c>
      <c r="D9" s="88">
        <v>40</v>
      </c>
      <c r="E9" s="180">
        <v>4</v>
      </c>
      <c r="F9" s="181"/>
      <c r="G9" s="184" t="s">
        <v>18</v>
      </c>
      <c r="H9" s="185"/>
      <c r="I9" s="74">
        <f>D9/SUM(D9:E9)</f>
        <v>0.9090909090909091</v>
      </c>
    </row>
    <row r="10" spans="2:9" ht="15">
      <c r="B10" s="38" t="s">
        <v>12</v>
      </c>
      <c r="C10" s="13" t="s">
        <v>4</v>
      </c>
      <c r="D10" s="88">
        <v>0</v>
      </c>
      <c r="E10" s="180">
        <v>0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88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87">
        <f>D62</f>
        <v>44</v>
      </c>
      <c r="C12" s="65" t="s">
        <v>36</v>
      </c>
      <c r="D12" s="22">
        <f>SUM(D9:D11)</f>
        <v>40</v>
      </c>
      <c r="E12" s="161">
        <f>SUM(E9:E11)</f>
        <v>4</v>
      </c>
      <c r="F12" s="162"/>
      <c r="G12" s="163" t="s">
        <v>19</v>
      </c>
      <c r="H12" s="164"/>
      <c r="I12" s="75">
        <f>D12/SUM(D12:E12)</f>
        <v>0.9090909090909091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f>F62</f>
        <v>19</v>
      </c>
      <c r="C16" s="166">
        <v>0</v>
      </c>
      <c r="D16" s="166"/>
      <c r="E16" s="166">
        <v>8</v>
      </c>
      <c r="F16" s="166"/>
      <c r="G16" s="88">
        <v>11</v>
      </c>
      <c r="H16" s="166">
        <v>0</v>
      </c>
      <c r="I16" s="166"/>
    </row>
    <row r="17" spans="2:9" ht="15">
      <c r="B17" s="89">
        <f>C17+E17+G17+H17</f>
        <v>1</v>
      </c>
      <c r="C17" s="167">
        <f>C16/B16</f>
        <v>0</v>
      </c>
      <c r="D17" s="167"/>
      <c r="E17" s="167">
        <f>E16/B16</f>
        <v>0.42105263157894735</v>
      </c>
      <c r="F17" s="167"/>
      <c r="G17" s="89">
        <f>G16/B16</f>
        <v>0.5789473684210527</v>
      </c>
      <c r="H17" s="167">
        <f>H16/B16</f>
        <v>0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0</v>
      </c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169"/>
    </row>
    <row r="23" spans="2:9" ht="16.5" thickBot="1">
      <c r="B23" s="18" t="s">
        <v>10</v>
      </c>
      <c r="C23" s="18" t="s">
        <v>11</v>
      </c>
      <c r="D23" s="172" t="s">
        <v>12</v>
      </c>
      <c r="E23" s="173"/>
      <c r="F23" s="172" t="s">
        <v>24</v>
      </c>
      <c r="G23" s="173"/>
      <c r="H23" s="170" t="s">
        <v>13</v>
      </c>
      <c r="I23" s="171"/>
    </row>
    <row r="24" spans="2:9" ht="15">
      <c r="B24" s="68">
        <v>44531</v>
      </c>
      <c r="C24" s="158">
        <v>6</v>
      </c>
      <c r="D24" s="270">
        <v>4</v>
      </c>
      <c r="E24" s="270"/>
      <c r="F24" s="271">
        <v>2</v>
      </c>
      <c r="G24" s="271"/>
      <c r="H24" s="270">
        <v>0</v>
      </c>
      <c r="I24" s="270"/>
    </row>
    <row r="25" spans="2:9" ht="15">
      <c r="B25" s="98">
        <v>44532</v>
      </c>
      <c r="C25" s="156">
        <v>6</v>
      </c>
      <c r="D25" s="237">
        <v>4</v>
      </c>
      <c r="E25" s="237"/>
      <c r="F25" s="261">
        <v>2</v>
      </c>
      <c r="G25" s="261"/>
      <c r="H25" s="237">
        <v>0</v>
      </c>
      <c r="I25" s="237"/>
    </row>
    <row r="26" spans="2:9" ht="15">
      <c r="B26" s="98">
        <v>44533</v>
      </c>
      <c r="C26" s="156">
        <v>6</v>
      </c>
      <c r="D26" s="237">
        <v>3</v>
      </c>
      <c r="E26" s="237"/>
      <c r="F26" s="261">
        <v>2</v>
      </c>
      <c r="G26" s="261"/>
      <c r="H26" s="237">
        <v>1</v>
      </c>
      <c r="I26" s="237"/>
    </row>
    <row r="27" spans="2:9" ht="15">
      <c r="B27" s="116">
        <v>44534</v>
      </c>
      <c r="C27" s="157"/>
      <c r="D27" s="238"/>
      <c r="E27" s="238"/>
      <c r="F27" s="262"/>
      <c r="G27" s="262"/>
      <c r="H27" s="238"/>
      <c r="I27" s="238"/>
    </row>
    <row r="28" spans="2:9" ht="15">
      <c r="B28" s="159">
        <v>44535</v>
      </c>
      <c r="C28" s="157"/>
      <c r="D28" s="176"/>
      <c r="E28" s="177"/>
      <c r="F28" s="266"/>
      <c r="G28" s="267"/>
      <c r="H28" s="176"/>
      <c r="I28" s="177"/>
    </row>
    <row r="29" spans="2:9" ht="15">
      <c r="B29" s="98">
        <v>44536</v>
      </c>
      <c r="C29" s="156">
        <v>7</v>
      </c>
      <c r="D29" s="193">
        <v>4</v>
      </c>
      <c r="E29" s="194"/>
      <c r="F29" s="268">
        <v>3</v>
      </c>
      <c r="G29" s="269"/>
      <c r="H29" s="193">
        <v>0</v>
      </c>
      <c r="I29" s="194"/>
    </row>
    <row r="30" spans="2:9" ht="15">
      <c r="B30" s="68">
        <v>44537</v>
      </c>
      <c r="C30" s="156">
        <v>6</v>
      </c>
      <c r="D30" s="193">
        <v>5</v>
      </c>
      <c r="E30" s="194"/>
      <c r="F30" s="268">
        <v>1</v>
      </c>
      <c r="G30" s="269"/>
      <c r="H30" s="193">
        <v>0</v>
      </c>
      <c r="I30" s="194"/>
    </row>
    <row r="31" spans="2:9" ht="15">
      <c r="B31" s="159">
        <v>44538</v>
      </c>
      <c r="C31" s="157"/>
      <c r="D31" s="176"/>
      <c r="E31" s="177"/>
      <c r="F31" s="266"/>
      <c r="G31" s="267"/>
      <c r="H31" s="176"/>
      <c r="I31" s="177"/>
    </row>
    <row r="32" spans="2:9" ht="15">
      <c r="B32" s="98">
        <v>44539</v>
      </c>
      <c r="C32" s="156">
        <v>6</v>
      </c>
      <c r="D32" s="237">
        <v>1</v>
      </c>
      <c r="E32" s="237"/>
      <c r="F32" s="261">
        <v>2</v>
      </c>
      <c r="G32" s="261"/>
      <c r="H32" s="237">
        <v>3</v>
      </c>
      <c r="I32" s="237"/>
    </row>
    <row r="33" spans="2:9" ht="15">
      <c r="B33" s="68">
        <v>44540</v>
      </c>
      <c r="C33" s="156">
        <v>6</v>
      </c>
      <c r="D33" s="237">
        <v>4</v>
      </c>
      <c r="E33" s="237"/>
      <c r="F33" s="261">
        <v>2</v>
      </c>
      <c r="G33" s="261"/>
      <c r="H33" s="237">
        <v>0</v>
      </c>
      <c r="I33" s="237"/>
    </row>
    <row r="34" spans="2:9" ht="15">
      <c r="B34" s="159">
        <v>44541</v>
      </c>
      <c r="C34" s="157"/>
      <c r="D34" s="238"/>
      <c r="E34" s="238"/>
      <c r="F34" s="262"/>
      <c r="G34" s="262"/>
      <c r="H34" s="238"/>
      <c r="I34" s="238"/>
    </row>
    <row r="35" spans="2:9" ht="15">
      <c r="B35" s="159">
        <v>44542</v>
      </c>
      <c r="C35" s="157"/>
      <c r="D35" s="176"/>
      <c r="E35" s="177"/>
      <c r="F35" s="266"/>
      <c r="G35" s="267"/>
      <c r="H35" s="238"/>
      <c r="I35" s="238"/>
    </row>
    <row r="36" spans="2:9" ht="15">
      <c r="B36" s="68">
        <v>44543</v>
      </c>
      <c r="C36" s="156">
        <v>6</v>
      </c>
      <c r="D36" s="193">
        <v>6</v>
      </c>
      <c r="E36" s="194"/>
      <c r="F36" s="268">
        <v>0</v>
      </c>
      <c r="G36" s="269"/>
      <c r="H36" s="237">
        <v>0</v>
      </c>
      <c r="I36" s="237"/>
    </row>
    <row r="37" spans="2:9" ht="15">
      <c r="B37" s="98">
        <v>44544</v>
      </c>
      <c r="C37" s="156">
        <v>6</v>
      </c>
      <c r="D37" s="237">
        <v>3</v>
      </c>
      <c r="E37" s="237"/>
      <c r="F37" s="261">
        <v>3</v>
      </c>
      <c r="G37" s="261"/>
      <c r="H37" s="237">
        <v>0</v>
      </c>
      <c r="I37" s="237"/>
    </row>
    <row r="38" spans="2:9" ht="15">
      <c r="B38" s="98">
        <v>44545</v>
      </c>
      <c r="C38" s="156">
        <v>6</v>
      </c>
      <c r="D38" s="237">
        <v>5</v>
      </c>
      <c r="E38" s="237"/>
      <c r="F38" s="261">
        <v>1</v>
      </c>
      <c r="G38" s="261"/>
      <c r="H38" s="237">
        <v>0</v>
      </c>
      <c r="I38" s="237"/>
    </row>
    <row r="39" spans="2:9" ht="15">
      <c r="B39" s="68">
        <v>44546</v>
      </c>
      <c r="C39" s="156">
        <v>6</v>
      </c>
      <c r="D39" s="237">
        <v>5</v>
      </c>
      <c r="E39" s="237"/>
      <c r="F39" s="261">
        <v>1</v>
      </c>
      <c r="G39" s="261"/>
      <c r="H39" s="237">
        <v>0</v>
      </c>
      <c r="I39" s="237"/>
    </row>
    <row r="40" spans="2:9" ht="15">
      <c r="B40" s="159">
        <v>44547</v>
      </c>
      <c r="C40" s="157"/>
      <c r="D40" s="238"/>
      <c r="E40" s="238"/>
      <c r="F40" s="262"/>
      <c r="G40" s="262"/>
      <c r="H40" s="238"/>
      <c r="I40" s="238"/>
    </row>
    <row r="41" spans="2:9" ht="15">
      <c r="B41" s="159">
        <v>44548</v>
      </c>
      <c r="C41" s="155"/>
      <c r="D41" s="238"/>
      <c r="E41" s="238"/>
      <c r="F41" s="262"/>
      <c r="G41" s="262"/>
      <c r="H41" s="238"/>
      <c r="I41" s="238"/>
    </row>
    <row r="42" spans="2:9" ht="15">
      <c r="B42" s="116">
        <v>44549</v>
      </c>
      <c r="C42" s="155"/>
      <c r="D42" s="238"/>
      <c r="E42" s="238"/>
      <c r="F42" s="262"/>
      <c r="G42" s="262"/>
      <c r="H42" s="238"/>
      <c r="I42" s="238"/>
    </row>
    <row r="43" spans="2:9" ht="15">
      <c r="B43" s="159">
        <v>44550</v>
      </c>
      <c r="C43" s="155"/>
      <c r="D43" s="238"/>
      <c r="E43" s="238"/>
      <c r="F43" s="262"/>
      <c r="G43" s="262"/>
      <c r="H43" s="238"/>
      <c r="I43" s="238"/>
    </row>
    <row r="44" spans="2:9" ht="15">
      <c r="B44" s="159">
        <v>44551</v>
      </c>
      <c r="C44" s="155"/>
      <c r="D44" s="238"/>
      <c r="E44" s="238"/>
      <c r="F44" s="262"/>
      <c r="G44" s="262"/>
      <c r="H44" s="238"/>
      <c r="I44" s="238"/>
    </row>
    <row r="45" spans="2:9" ht="15">
      <c r="B45" s="116">
        <v>44552</v>
      </c>
      <c r="C45" s="155"/>
      <c r="D45" s="238"/>
      <c r="E45" s="238"/>
      <c r="F45" s="262"/>
      <c r="G45" s="262"/>
      <c r="H45" s="238"/>
      <c r="I45" s="238"/>
    </row>
    <row r="46" spans="2:9" ht="15">
      <c r="B46" s="159">
        <v>44553</v>
      </c>
      <c r="C46" s="155"/>
      <c r="D46" s="238"/>
      <c r="E46" s="238"/>
      <c r="F46" s="262"/>
      <c r="G46" s="262"/>
      <c r="H46" s="238"/>
      <c r="I46" s="238"/>
    </row>
    <row r="47" spans="2:9" ht="15">
      <c r="B47" s="159">
        <v>44554</v>
      </c>
      <c r="C47" s="155"/>
      <c r="D47" s="238"/>
      <c r="E47" s="238"/>
      <c r="F47" s="262"/>
      <c r="G47" s="262"/>
      <c r="H47" s="238"/>
      <c r="I47" s="238"/>
    </row>
    <row r="48" spans="2:9" ht="15">
      <c r="B48" s="116">
        <v>44555</v>
      </c>
      <c r="C48" s="155"/>
      <c r="D48" s="238"/>
      <c r="E48" s="238"/>
      <c r="F48" s="262"/>
      <c r="G48" s="262"/>
      <c r="H48" s="238"/>
      <c r="I48" s="238"/>
    </row>
    <row r="49" spans="2:9" ht="15">
      <c r="B49" s="159">
        <v>44556</v>
      </c>
      <c r="C49" s="155"/>
      <c r="D49" s="238"/>
      <c r="E49" s="238"/>
      <c r="F49" s="262"/>
      <c r="G49" s="262"/>
      <c r="H49" s="238"/>
      <c r="I49" s="238"/>
    </row>
    <row r="50" spans="2:9" ht="15">
      <c r="B50" s="159">
        <v>44557</v>
      </c>
      <c r="C50" s="155"/>
      <c r="D50" s="238"/>
      <c r="E50" s="238"/>
      <c r="F50" s="262"/>
      <c r="G50" s="262"/>
      <c r="H50" s="238"/>
      <c r="I50" s="238"/>
    </row>
    <row r="51" spans="2:9" ht="15">
      <c r="B51" s="116">
        <v>44558</v>
      </c>
      <c r="C51" s="155"/>
      <c r="D51" s="238"/>
      <c r="E51" s="238"/>
      <c r="F51" s="262"/>
      <c r="G51" s="262"/>
      <c r="H51" s="238"/>
      <c r="I51" s="238"/>
    </row>
    <row r="52" spans="2:9" ht="15">
      <c r="B52" s="159">
        <v>44559</v>
      </c>
      <c r="C52" s="155"/>
      <c r="D52" s="238"/>
      <c r="E52" s="238"/>
      <c r="F52" s="262"/>
      <c r="G52" s="262"/>
      <c r="H52" s="238"/>
      <c r="I52" s="238"/>
    </row>
    <row r="53" spans="2:9" ht="15">
      <c r="B53" s="159">
        <v>44560</v>
      </c>
      <c r="C53" s="155"/>
      <c r="D53" s="238"/>
      <c r="E53" s="238"/>
      <c r="F53" s="262"/>
      <c r="G53" s="262"/>
      <c r="H53" s="238"/>
      <c r="I53" s="238"/>
    </row>
    <row r="54" spans="2:9" ht="15">
      <c r="B54" s="116">
        <v>44561</v>
      </c>
      <c r="C54" s="155"/>
      <c r="D54" s="238"/>
      <c r="E54" s="238"/>
      <c r="F54" s="262"/>
      <c r="G54" s="262"/>
      <c r="H54" s="238"/>
      <c r="I54" s="238"/>
    </row>
    <row r="55" spans="2:9" ht="15">
      <c r="B55" s="98"/>
      <c r="C55" s="114"/>
      <c r="D55" s="237"/>
      <c r="E55" s="237"/>
      <c r="F55" s="261"/>
      <c r="G55" s="261"/>
      <c r="H55" s="237"/>
      <c r="I55" s="237"/>
    </row>
    <row r="56" spans="2:9" ht="15">
      <c r="B56" s="98"/>
      <c r="C56" s="114"/>
      <c r="D56" s="237"/>
      <c r="E56" s="237"/>
      <c r="F56" s="261"/>
      <c r="G56" s="261"/>
      <c r="H56" s="237"/>
      <c r="I56" s="237"/>
    </row>
    <row r="57" spans="2:9" ht="15">
      <c r="B57" s="98"/>
      <c r="C57" s="114"/>
      <c r="D57" s="237"/>
      <c r="E57" s="237"/>
      <c r="F57" s="261"/>
      <c r="G57" s="261"/>
      <c r="H57" s="237"/>
      <c r="I57" s="237"/>
    </row>
    <row r="58" spans="2:9" ht="15">
      <c r="B58" s="98"/>
      <c r="C58" s="114"/>
      <c r="D58" s="237"/>
      <c r="E58" s="237"/>
      <c r="F58" s="261"/>
      <c r="G58" s="261"/>
      <c r="H58" s="237"/>
      <c r="I58" s="237"/>
    </row>
    <row r="59" spans="2:9" ht="15">
      <c r="B59" s="98"/>
      <c r="C59" s="114"/>
      <c r="D59" s="237"/>
      <c r="E59" s="237"/>
      <c r="F59" s="261"/>
      <c r="G59" s="261"/>
      <c r="H59" s="237"/>
      <c r="I59" s="237"/>
    </row>
    <row r="60" spans="2:9" ht="15">
      <c r="B60" s="98"/>
      <c r="C60" s="114"/>
      <c r="D60" s="237"/>
      <c r="E60" s="237"/>
      <c r="F60" s="261"/>
      <c r="G60" s="261"/>
      <c r="H60" s="237"/>
      <c r="I60" s="237"/>
    </row>
    <row r="61" spans="2:9" ht="15.75" thickBot="1">
      <c r="B61" s="98"/>
      <c r="C61" s="114"/>
      <c r="D61" s="237"/>
      <c r="E61" s="237"/>
      <c r="F61" s="261"/>
      <c r="G61" s="261"/>
      <c r="H61" s="237"/>
      <c r="I61" s="237"/>
    </row>
    <row r="62" spans="2:9" ht="15.75" thickBot="1">
      <c r="B62" s="35" t="s">
        <v>25</v>
      </c>
      <c r="C62" s="67">
        <f>SUM(C24:C61)</f>
        <v>67</v>
      </c>
      <c r="D62" s="212">
        <f>SUM(D24:D61)</f>
        <v>44</v>
      </c>
      <c r="E62" s="213"/>
      <c r="F62" s="212">
        <f>SUM(F24:F61)</f>
        <v>19</v>
      </c>
      <c r="G62" s="213"/>
      <c r="H62" s="212">
        <f>SUM(H24:H61)</f>
        <v>4</v>
      </c>
      <c r="I62" s="213"/>
    </row>
    <row r="65" ht="15.75" thickBot="1"/>
    <row r="66" spans="2:9" ht="15.75">
      <c r="B66" s="44" t="s">
        <v>31</v>
      </c>
      <c r="C66" s="45"/>
      <c r="D66" s="46"/>
      <c r="E66" s="47"/>
      <c r="F66" s="91" t="s">
        <v>28</v>
      </c>
      <c r="G66" s="92"/>
      <c r="H66" s="92"/>
      <c r="I66" s="93"/>
    </row>
    <row r="67" spans="2:9" ht="15">
      <c r="B67" s="48"/>
      <c r="C67" s="49"/>
      <c r="D67" s="49"/>
      <c r="E67" s="49"/>
      <c r="F67" s="260" t="s">
        <v>4</v>
      </c>
      <c r="G67" s="224"/>
      <c r="H67" s="224" t="s">
        <v>3</v>
      </c>
      <c r="I67" s="225"/>
    </row>
    <row r="68" spans="2:9" ht="15">
      <c r="B68" s="42" t="s">
        <v>29</v>
      </c>
      <c r="C68" s="88">
        <v>0</v>
      </c>
      <c r="D68" s="211">
        <v>0</v>
      </c>
      <c r="E68" s="256"/>
      <c r="F68" s="259">
        <v>0</v>
      </c>
      <c r="G68" s="181"/>
      <c r="H68" s="180">
        <v>0</v>
      </c>
      <c r="I68" s="228"/>
    </row>
    <row r="69" spans="2:9" ht="15">
      <c r="B69" s="42" t="s">
        <v>30</v>
      </c>
      <c r="C69" s="88">
        <v>0</v>
      </c>
      <c r="D69" s="211">
        <v>0</v>
      </c>
      <c r="E69" s="256"/>
      <c r="F69" s="259">
        <v>0</v>
      </c>
      <c r="G69" s="181"/>
      <c r="H69" s="180">
        <v>0</v>
      </c>
      <c r="I69" s="228"/>
    </row>
    <row r="70" spans="2:9" ht="15.75" thickBot="1">
      <c r="B70" s="43" t="s">
        <v>15</v>
      </c>
      <c r="C70" s="104">
        <v>0</v>
      </c>
      <c r="D70" s="254">
        <v>0</v>
      </c>
      <c r="E70" s="255"/>
      <c r="F70" s="257">
        <v>0</v>
      </c>
      <c r="G70" s="258"/>
      <c r="H70" s="180">
        <v>0</v>
      </c>
      <c r="I70" s="228">
        <v>0</v>
      </c>
    </row>
    <row r="71" spans="2:9" ht="15.75" thickBot="1">
      <c r="B71" s="50" t="s">
        <v>33</v>
      </c>
      <c r="C71" s="51">
        <f>SUM(C68:C70)</f>
        <v>0</v>
      </c>
      <c r="D71" s="217">
        <f>SUM(D68:D70)</f>
        <v>0</v>
      </c>
      <c r="E71" s="253"/>
      <c r="F71" s="219">
        <f>SUM(F68:F70)</f>
        <v>0</v>
      </c>
      <c r="G71" s="220"/>
      <c r="H71" s="219">
        <f>SUM(H68:H70)</f>
        <v>0</v>
      </c>
      <c r="I71" s="22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58">
    <mergeCell ref="D24:E24"/>
    <mergeCell ref="F24:G24"/>
    <mergeCell ref="H24:I24"/>
    <mergeCell ref="C17:D17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E17:F17"/>
    <mergeCell ref="H17:I17"/>
    <mergeCell ref="B20:G20"/>
    <mergeCell ref="B22:I22"/>
    <mergeCell ref="D23:E23"/>
    <mergeCell ref="F23:G23"/>
    <mergeCell ref="H23:I23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H25:I25"/>
    <mergeCell ref="F25:G25"/>
    <mergeCell ref="D25:E25"/>
    <mergeCell ref="D31:E31"/>
    <mergeCell ref="F28:G28"/>
    <mergeCell ref="F29:G29"/>
    <mergeCell ref="F30:G30"/>
    <mergeCell ref="F31:G31"/>
    <mergeCell ref="H28:I28"/>
    <mergeCell ref="H29:I29"/>
    <mergeCell ref="H30:I30"/>
    <mergeCell ref="H31:I31"/>
    <mergeCell ref="D26:E26"/>
    <mergeCell ref="F26:G26"/>
    <mergeCell ref="H26:I26"/>
    <mergeCell ref="D27:E27"/>
    <mergeCell ref="F27:G27"/>
    <mergeCell ref="H27:I27"/>
    <mergeCell ref="D28:E28"/>
    <mergeCell ref="D29:E29"/>
    <mergeCell ref="D30:E30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H37:I37"/>
    <mergeCell ref="F37:G37"/>
    <mergeCell ref="D37:E37"/>
    <mergeCell ref="H34:I34"/>
    <mergeCell ref="F34:G34"/>
    <mergeCell ref="D34:E34"/>
    <mergeCell ref="F35:G35"/>
    <mergeCell ref="F36:G36"/>
    <mergeCell ref="D35:E35"/>
    <mergeCell ref="D36:E36"/>
    <mergeCell ref="H35:I35"/>
    <mergeCell ref="H36:I36"/>
    <mergeCell ref="D38:E38"/>
    <mergeCell ref="F38:G38"/>
    <mergeCell ref="H38:I38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8:E48"/>
    <mergeCell ref="F48:G48"/>
    <mergeCell ref="H48:I48"/>
    <mergeCell ref="D51:E51"/>
    <mergeCell ref="F51:G51"/>
    <mergeCell ref="H51:I51"/>
    <mergeCell ref="D49:E49"/>
    <mergeCell ref="F49:G49"/>
    <mergeCell ref="H49:I49"/>
    <mergeCell ref="D50:E50"/>
    <mergeCell ref="F50:G50"/>
    <mergeCell ref="H50:I50"/>
    <mergeCell ref="D57:E57"/>
    <mergeCell ref="F57:G57"/>
    <mergeCell ref="H57:I57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71:E71"/>
    <mergeCell ref="F71:G71"/>
    <mergeCell ref="H71:I71"/>
    <mergeCell ref="D62:E62"/>
    <mergeCell ref="F62:G62"/>
    <mergeCell ref="F67:G67"/>
    <mergeCell ref="H67:I67"/>
    <mergeCell ref="D68:E68"/>
    <mergeCell ref="F68:G68"/>
    <mergeCell ref="H68:I68"/>
    <mergeCell ref="H62:I62"/>
    <mergeCell ref="H70:I70"/>
    <mergeCell ref="D69:E69"/>
    <mergeCell ref="F69:G69"/>
    <mergeCell ref="H69:I69"/>
    <mergeCell ref="D70:E70"/>
    <mergeCell ref="F70:G70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</mergeCells>
  <printOptions/>
  <pageMargins left="0.511811024" right="0.511811024" top="0.787401575" bottom="0.787401575" header="0.31496062" footer="0.31496062"/>
  <pageSetup horizontalDpi="600" verticalDpi="600" orientation="portrait" paperSize="9" scale="6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S113"/>
  <sheetViews>
    <sheetView showGridLines="0" tabSelected="1" zoomScalePageLayoutView="0" workbookViewId="0" topLeftCell="A1">
      <selection activeCell="D38" sqref="D38:I38"/>
    </sheetView>
  </sheetViews>
  <sheetFormatPr defaultColWidth="9.140625" defaultRowHeight="15"/>
  <cols>
    <col min="2" max="2" width="12.140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9.140625" style="0" customWidth="1"/>
    <col min="7" max="7" width="19.57421875" style="0" customWidth="1"/>
    <col min="8" max="8" width="8.421875" style="0" customWidth="1"/>
    <col min="9" max="9" width="11.140625" style="0" customWidth="1"/>
    <col min="15" max="15" width="13.7109375" style="0" bestFit="1" customWidth="1"/>
    <col min="16" max="16" width="31.140625" style="0" bestFit="1" customWidth="1"/>
    <col min="17" max="17" width="11.00390625" style="0" bestFit="1" customWidth="1"/>
    <col min="19" max="19" width="13.7109375" style="0" bestFit="1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73">
        <v>2021</v>
      </c>
      <c r="C4" s="274"/>
      <c r="D4" s="274"/>
      <c r="E4" s="274"/>
      <c r="F4" s="274"/>
      <c r="G4" s="274"/>
      <c r="H4" s="274"/>
      <c r="I4" s="275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39"/>
    </row>
    <row r="9" spans="2:9" ht="15">
      <c r="B9" s="38" t="s">
        <v>14</v>
      </c>
      <c r="C9" s="13" t="s">
        <v>3</v>
      </c>
      <c r="D9" s="52">
        <f>Janeiro!D9+Fevereiro!D9+Março!D9+Abril!D9+Maio!D9+Junho!D9+Julho!D9+Agosto!D9+Setembro!D9+Outubro!D9+Novembro!D9+Dezembro!D9</f>
        <v>579</v>
      </c>
      <c r="E9" s="180">
        <f>Janeiro!E9+Fevereiro!E9+Março!E9+Abril!E9+Maio!E9+Junho!E9+Julho!E9+Agosto!E9+Setembro!E9+Outubro!E9+Novembro!E9+Dezembro!E9</f>
        <v>54</v>
      </c>
      <c r="F9" s="181"/>
      <c r="G9" s="184" t="s">
        <v>18</v>
      </c>
      <c r="H9" s="185"/>
      <c r="I9" s="56">
        <f>D9/SUM(D9:E9)</f>
        <v>0.9146919431279621</v>
      </c>
    </row>
    <row r="10" spans="2:10" ht="15">
      <c r="B10" s="38" t="s">
        <v>12</v>
      </c>
      <c r="C10" s="13" t="s">
        <v>4</v>
      </c>
      <c r="D10" s="88">
        <f>Janeiro!D10+Fevereiro!D10+Março!D10+Abril!D10+Maio!D10+Junho!D10+Julho!D10+Agosto!D10+Setembro!D10+Outubro!D10+Novembro!D10+Dezembro!D10</f>
        <v>0</v>
      </c>
      <c r="E10" s="180">
        <f>Janeiro!E10+Fevereiro!E10+Março!E10+Abril!E10+Maio!E10+Junho!E10+Julho!E10+Agosto!E10+Setembro!E10+Outubro!E10+Novembro!E10+Dezembro!E10</f>
        <v>3</v>
      </c>
      <c r="F10" s="181"/>
      <c r="G10" s="184" t="s">
        <v>17</v>
      </c>
      <c r="H10" s="185"/>
      <c r="I10" s="56">
        <v>0</v>
      </c>
      <c r="J10" s="100"/>
    </row>
    <row r="11" spans="2:9" ht="15">
      <c r="B11" s="53" t="s">
        <v>34</v>
      </c>
      <c r="C11" s="13" t="s">
        <v>15</v>
      </c>
      <c r="D11" s="88">
        <f>Janeiro!D11+Fevereiro!D11+Março!D11+Abril!D11+Maio!D11+Junho!D11+Julho!D11+Agosto!D11+Setembro!D11+Outubro!D11+Novembro!D11+Dezembro!D11</f>
        <v>0</v>
      </c>
      <c r="E11" s="180">
        <f>Janeiro!E11+Fevereiro!E11+Março!E11+Abril!E11+Maio!E11+Junho!E11+Julho!E11+Agosto!E11+Setembro!E11+Outubro!E11+Novembro!E11+Dezembro!E11</f>
        <v>0</v>
      </c>
      <c r="F11" s="181"/>
      <c r="G11" s="182" t="s">
        <v>35</v>
      </c>
      <c r="H11" s="183"/>
      <c r="I11" s="56">
        <v>0</v>
      </c>
    </row>
    <row r="12" spans="2:11" ht="15">
      <c r="B12" s="22">
        <f>D38</f>
        <v>636</v>
      </c>
      <c r="C12" s="13" t="s">
        <v>36</v>
      </c>
      <c r="D12" s="52">
        <f>SUM(D9:D11)</f>
        <v>579</v>
      </c>
      <c r="E12" s="180">
        <f>SUM(E9:E11)</f>
        <v>57</v>
      </c>
      <c r="F12" s="272"/>
      <c r="G12" s="184" t="s">
        <v>19</v>
      </c>
      <c r="H12" s="185"/>
      <c r="I12" s="56">
        <f>D12/SUM(D12:E12)</f>
        <v>0.910377358490566</v>
      </c>
      <c r="K12" s="1"/>
    </row>
    <row r="13" spans="2:11" s="5" customFormat="1" ht="15.75" thickBot="1">
      <c r="B13" s="14"/>
      <c r="C13" s="14"/>
      <c r="D13" s="14"/>
      <c r="E13" s="14"/>
      <c r="F13" s="14"/>
      <c r="G13" s="14"/>
      <c r="H13" s="14"/>
      <c r="I13" s="14"/>
      <c r="J13" s="3"/>
      <c r="K13" s="20"/>
    </row>
    <row r="14" spans="2:15" ht="18.75" customHeight="1" thickBot="1">
      <c r="B14" s="186" t="s">
        <v>5</v>
      </c>
      <c r="C14" s="187"/>
      <c r="D14" s="187"/>
      <c r="E14" s="187"/>
      <c r="F14" s="187"/>
      <c r="G14" s="187"/>
      <c r="H14" s="187"/>
      <c r="I14" s="188"/>
      <c r="J14" s="2"/>
      <c r="K14" s="6"/>
      <c r="L14" s="5"/>
      <c r="M14" s="101"/>
      <c r="N14" s="3"/>
      <c r="O14" s="3"/>
    </row>
    <row r="15" spans="2:15" ht="68.2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  <c r="J15" s="2"/>
      <c r="K15" s="6"/>
      <c r="L15" s="5"/>
      <c r="M15" s="5"/>
      <c r="N15" s="103"/>
      <c r="O15" s="3"/>
    </row>
    <row r="16" spans="2:15" ht="15">
      <c r="B16" s="22">
        <f>F38</f>
        <v>262</v>
      </c>
      <c r="C16" s="166">
        <f>Janeiro!C16+Fevereiro!C16+Março!C16+Abril!C16</f>
        <v>12</v>
      </c>
      <c r="D16" s="166"/>
      <c r="E16" s="166">
        <f>Janeiro!E16+Fevereiro!E16+Março!E16+Abril!E16</f>
        <v>28</v>
      </c>
      <c r="F16" s="166"/>
      <c r="G16" s="52">
        <f>Janeiro!G16+Fevereiro!G16+Março!G16+Abril!G16</f>
        <v>28</v>
      </c>
      <c r="H16" s="180">
        <f>Janeiro!H16+Fevereiro!H16+Março!H16+Abril!H16</f>
        <v>5</v>
      </c>
      <c r="I16" s="181"/>
      <c r="J16" s="2"/>
      <c r="K16" s="6"/>
      <c r="L16" s="5"/>
      <c r="M16" s="5"/>
      <c r="N16" s="3"/>
      <c r="O16" s="3"/>
    </row>
    <row r="17" spans="2:15" ht="15">
      <c r="B17" s="84">
        <f>SUM(C17:I17)</f>
        <v>0.27862595419847325</v>
      </c>
      <c r="C17" s="167">
        <f>C16/B16</f>
        <v>0.04580152671755725</v>
      </c>
      <c r="D17" s="167"/>
      <c r="E17" s="167">
        <f>E16/B16</f>
        <v>0.10687022900763359</v>
      </c>
      <c r="F17" s="167"/>
      <c r="G17" s="84">
        <f>G16/B16</f>
        <v>0.10687022900763359</v>
      </c>
      <c r="H17" s="167">
        <f>H16/B16</f>
        <v>0.019083969465648856</v>
      </c>
      <c r="I17" s="167"/>
      <c r="J17" s="2"/>
      <c r="K17" s="6"/>
      <c r="L17" s="5"/>
      <c r="M17" s="5"/>
      <c r="N17" s="3"/>
      <c r="O17" s="3"/>
    </row>
    <row r="18" spans="2:15" ht="15">
      <c r="B18" s="14"/>
      <c r="C18" s="16"/>
      <c r="D18" s="16"/>
      <c r="E18" s="17"/>
      <c r="F18" s="17"/>
      <c r="G18" s="16"/>
      <c r="H18" s="16"/>
      <c r="I18" s="16"/>
      <c r="J18" s="2"/>
      <c r="K18" s="6"/>
      <c r="L18" s="5"/>
      <c r="M18" s="5"/>
      <c r="N18" s="3"/>
      <c r="O18" s="3"/>
    </row>
    <row r="19" spans="2:15" ht="19.5" customHeight="1" thickBot="1">
      <c r="B19" s="10"/>
      <c r="C19" s="10"/>
      <c r="D19" s="10"/>
      <c r="E19" s="10"/>
      <c r="F19" s="10"/>
      <c r="G19" s="10"/>
      <c r="H19" s="10"/>
      <c r="I19" s="10"/>
      <c r="K19" s="6"/>
      <c r="L19" s="5"/>
      <c r="M19" s="5"/>
      <c r="N19" s="102"/>
      <c r="O19" s="3"/>
    </row>
    <row r="20" spans="2:19" ht="15.75" thickBot="1">
      <c r="B20" s="203" t="s">
        <v>27</v>
      </c>
      <c r="C20" s="204"/>
      <c r="D20" s="204"/>
      <c r="E20" s="204"/>
      <c r="F20" s="204"/>
      <c r="G20" s="204"/>
      <c r="H20" s="76">
        <f>Janeiro!H20+Fevereiro!H20+Março!H20+Abril!H20+Maio!H20+Junho!H20+Julho!H20+Agosto!H20+Setembro!H20+Outubro!H20+Novembro!H20+Dezembro!H20</f>
        <v>9</v>
      </c>
      <c r="I20" s="63">
        <f>H20/SUM(D12:F12)</f>
        <v>0.014150943396226415</v>
      </c>
      <c r="K20" s="6"/>
      <c r="L20" s="5"/>
      <c r="N20" s="3"/>
      <c r="O20" s="3"/>
      <c r="P20" s="3"/>
      <c r="Q20" s="3"/>
      <c r="R20" s="3"/>
      <c r="S20" s="3"/>
    </row>
    <row r="21" spans="2:19" ht="15.75" thickBot="1">
      <c r="B21" s="10"/>
      <c r="C21" s="10"/>
      <c r="D21" s="10"/>
      <c r="E21" s="10"/>
      <c r="F21" s="10"/>
      <c r="G21" s="10"/>
      <c r="H21" s="16"/>
      <c r="I21" s="16"/>
      <c r="K21" s="6"/>
      <c r="L21" s="5"/>
      <c r="M21" s="5"/>
      <c r="N21" s="3"/>
      <c r="O21" s="3"/>
      <c r="P21" s="3"/>
      <c r="Q21" s="3"/>
      <c r="R21" s="3"/>
      <c r="S21" s="3"/>
    </row>
    <row r="22" spans="2:19" ht="30" customHeight="1" thickBot="1">
      <c r="B22" s="168" t="s">
        <v>9</v>
      </c>
      <c r="C22" s="169"/>
      <c r="D22" s="169"/>
      <c r="E22" s="169"/>
      <c r="F22" s="169"/>
      <c r="G22" s="169"/>
      <c r="H22" s="169"/>
      <c r="I22" s="169"/>
      <c r="K22" s="6"/>
      <c r="L22" s="5"/>
      <c r="M22" s="3"/>
      <c r="N22" s="3"/>
      <c r="O22" s="9"/>
      <c r="P22" s="9"/>
      <c r="Q22" s="9"/>
      <c r="R22" s="9"/>
      <c r="S22" s="9"/>
    </row>
    <row r="23" spans="2:19" ht="24.75" customHeight="1" thickBot="1">
      <c r="B23" s="18" t="s">
        <v>10</v>
      </c>
      <c r="C23" s="18" t="s">
        <v>11</v>
      </c>
      <c r="D23" s="172" t="s">
        <v>12</v>
      </c>
      <c r="E23" s="173"/>
      <c r="F23" s="172" t="s">
        <v>24</v>
      </c>
      <c r="G23" s="173"/>
      <c r="H23" s="170" t="s">
        <v>13</v>
      </c>
      <c r="I23" s="171"/>
      <c r="K23" s="8"/>
      <c r="N23" s="3"/>
      <c r="O23" s="26"/>
      <c r="P23" s="26"/>
      <c r="Q23" s="26"/>
      <c r="R23" s="7"/>
      <c r="S23" s="26"/>
    </row>
    <row r="24" spans="2:19" ht="15.75">
      <c r="B24" s="23"/>
      <c r="C24" s="24"/>
      <c r="D24" s="276"/>
      <c r="E24" s="277"/>
      <c r="F24" s="180"/>
      <c r="G24" s="181"/>
      <c r="H24" s="180"/>
      <c r="I24" s="181"/>
      <c r="O24" s="26"/>
      <c r="P24" s="26"/>
      <c r="Q24" s="26"/>
      <c r="R24" s="7"/>
      <c r="S24" s="26"/>
    </row>
    <row r="25" spans="2:19" ht="15.75">
      <c r="B25" s="23" t="s">
        <v>37</v>
      </c>
      <c r="C25" s="24">
        <f>Janeiro!C54</f>
        <v>16</v>
      </c>
      <c r="D25" s="180">
        <f>Janeiro!D54</f>
        <v>12</v>
      </c>
      <c r="E25" s="181"/>
      <c r="F25" s="180">
        <f>Janeiro!F54</f>
        <v>4</v>
      </c>
      <c r="G25" s="181"/>
      <c r="H25" s="180">
        <f>Janeiro!H54</f>
        <v>0</v>
      </c>
      <c r="I25" s="181"/>
      <c r="O25" s="27"/>
      <c r="P25" s="26"/>
      <c r="Q25" s="26"/>
      <c r="R25" s="26"/>
      <c r="S25" s="26"/>
    </row>
    <row r="26" spans="2:19" ht="15.75">
      <c r="B26" s="23" t="s">
        <v>38</v>
      </c>
      <c r="C26" s="24">
        <f>Fevereiro!C55</f>
        <v>81</v>
      </c>
      <c r="D26" s="180">
        <f>Fevereiro!D55</f>
        <v>45</v>
      </c>
      <c r="E26" s="181"/>
      <c r="F26" s="180">
        <f>Fevereiro!F55</f>
        <v>31</v>
      </c>
      <c r="G26" s="181"/>
      <c r="H26" s="180">
        <f>Fevereiro!H55</f>
        <v>5</v>
      </c>
      <c r="I26" s="181"/>
      <c r="O26" s="27"/>
      <c r="P26" s="26"/>
      <c r="Q26" s="26"/>
      <c r="R26" s="26"/>
      <c r="S26" s="26"/>
    </row>
    <row r="27" spans="2:19" ht="15.75">
      <c r="B27" s="23" t="s">
        <v>39</v>
      </c>
      <c r="C27" s="24">
        <f>Março!C55</f>
        <v>78</v>
      </c>
      <c r="D27" s="180">
        <f>Março!D55</f>
        <v>57</v>
      </c>
      <c r="E27" s="181"/>
      <c r="F27" s="180">
        <f>Março!F55</f>
        <v>12</v>
      </c>
      <c r="G27" s="181"/>
      <c r="H27" s="180">
        <f>Março!H55</f>
        <v>9</v>
      </c>
      <c r="I27" s="181"/>
      <c r="O27" s="27"/>
      <c r="P27" s="26"/>
      <c r="Q27" s="26"/>
      <c r="R27" s="26"/>
      <c r="S27" s="26"/>
    </row>
    <row r="28" spans="2:19" ht="15.75">
      <c r="B28" s="23" t="s">
        <v>40</v>
      </c>
      <c r="C28" s="24">
        <f>Abril!C55</f>
        <v>79</v>
      </c>
      <c r="D28" s="180">
        <f>Abril!D55</f>
        <v>44</v>
      </c>
      <c r="E28" s="181"/>
      <c r="F28" s="180">
        <f>Abril!F55</f>
        <v>26</v>
      </c>
      <c r="G28" s="181"/>
      <c r="H28" s="180">
        <f>Abril!H55</f>
        <v>9</v>
      </c>
      <c r="I28" s="181"/>
      <c r="O28" s="27"/>
      <c r="P28" s="26"/>
      <c r="Q28" s="26"/>
      <c r="R28" s="26"/>
      <c r="S28" s="26"/>
    </row>
    <row r="29" spans="2:19" ht="15.75">
      <c r="B29" s="23" t="s">
        <v>41</v>
      </c>
      <c r="C29" s="24">
        <f>Maio!C55</f>
        <v>84</v>
      </c>
      <c r="D29" s="180">
        <f>Maio!D55</f>
        <v>56</v>
      </c>
      <c r="E29" s="181"/>
      <c r="F29" s="180">
        <f>Maio!F55</f>
        <v>20</v>
      </c>
      <c r="G29" s="181"/>
      <c r="H29" s="180">
        <f>Maio!H55</f>
        <v>8</v>
      </c>
      <c r="I29" s="181"/>
      <c r="O29" s="27"/>
      <c r="P29" s="26"/>
      <c r="Q29" s="26"/>
      <c r="R29" s="26"/>
      <c r="S29" s="26"/>
    </row>
    <row r="30" spans="2:19" ht="15.75">
      <c r="B30" s="23" t="s">
        <v>42</v>
      </c>
      <c r="C30" s="24">
        <f>Junho!C56</f>
        <v>70</v>
      </c>
      <c r="D30" s="180">
        <f>Junho!D56</f>
        <v>48</v>
      </c>
      <c r="E30" s="181"/>
      <c r="F30" s="180">
        <f>Junho!F56</f>
        <v>12</v>
      </c>
      <c r="G30" s="181"/>
      <c r="H30" s="180">
        <f>Junho!H56</f>
        <v>10</v>
      </c>
      <c r="I30" s="181"/>
      <c r="O30" s="27"/>
      <c r="P30" s="26"/>
      <c r="Q30" s="26"/>
      <c r="R30" s="26"/>
      <c r="S30" s="26"/>
    </row>
    <row r="31" spans="2:19" ht="15.75">
      <c r="B31" s="23" t="s">
        <v>43</v>
      </c>
      <c r="C31" s="24">
        <f>Julho!C55</f>
        <v>72</v>
      </c>
      <c r="D31" s="180">
        <f>Julho!D55</f>
        <v>54</v>
      </c>
      <c r="E31" s="181"/>
      <c r="F31" s="180">
        <f>Julho!F55</f>
        <v>12</v>
      </c>
      <c r="G31" s="181"/>
      <c r="H31" s="166">
        <f>Julho!H55</f>
        <v>6</v>
      </c>
      <c r="I31" s="166"/>
      <c r="O31" s="27"/>
      <c r="P31" s="26"/>
      <c r="Q31" s="26"/>
      <c r="R31" s="26"/>
      <c r="S31" s="26"/>
    </row>
    <row r="32" spans="2:19" ht="15.75">
      <c r="B32" s="23" t="s">
        <v>44</v>
      </c>
      <c r="C32" s="24">
        <f>Agosto!C56</f>
        <v>134</v>
      </c>
      <c r="D32" s="180">
        <f>Agosto!D56</f>
        <v>79</v>
      </c>
      <c r="E32" s="181">
        <f>Agosto!E56</f>
        <v>0</v>
      </c>
      <c r="F32" s="180">
        <f>Agosto!F56</f>
        <v>42</v>
      </c>
      <c r="G32" s="181">
        <f>Agosto!G56</f>
        <v>0</v>
      </c>
      <c r="H32" s="166">
        <f>Agosto!H56</f>
        <v>13</v>
      </c>
      <c r="I32" s="166">
        <f>Agosto!I56</f>
        <v>0</v>
      </c>
      <c r="O32" s="27"/>
      <c r="P32" s="26"/>
      <c r="Q32" s="26"/>
      <c r="R32" s="26"/>
      <c r="S32" s="26"/>
    </row>
    <row r="33" spans="2:19" ht="15.75">
      <c r="B33" s="23" t="s">
        <v>45</v>
      </c>
      <c r="C33" s="99">
        <f>Setembro!C53</f>
        <v>120</v>
      </c>
      <c r="D33" s="166">
        <f>Setembro!D53</f>
        <v>71</v>
      </c>
      <c r="E33" s="166"/>
      <c r="F33" s="166">
        <f>Setembro!F53</f>
        <v>24</v>
      </c>
      <c r="G33" s="166"/>
      <c r="H33" s="166">
        <f>Setembro!H53</f>
        <v>25</v>
      </c>
      <c r="I33" s="166"/>
      <c r="O33" s="27"/>
      <c r="P33" s="26"/>
      <c r="Q33" s="26"/>
      <c r="R33" s="26"/>
      <c r="S33" s="26"/>
    </row>
    <row r="34" spans="2:19" ht="15.75">
      <c r="B34" s="23" t="s">
        <v>46</v>
      </c>
      <c r="C34" s="99">
        <f>Outubro!C55</f>
        <v>110</v>
      </c>
      <c r="D34" s="166">
        <f>Outubro!D55</f>
        <v>71</v>
      </c>
      <c r="E34" s="166">
        <f>Outubro!E55</f>
        <v>0</v>
      </c>
      <c r="F34" s="166">
        <f>Outubro!F55</f>
        <v>28</v>
      </c>
      <c r="G34" s="166">
        <f>Outubro!G55</f>
        <v>0</v>
      </c>
      <c r="H34" s="166">
        <f>Outubro!H55</f>
        <v>11</v>
      </c>
      <c r="I34" s="166">
        <f>Outubro!I55</f>
        <v>0</v>
      </c>
      <c r="O34" s="27"/>
      <c r="P34" s="26"/>
      <c r="Q34" s="26"/>
      <c r="R34" s="26"/>
      <c r="S34" s="26"/>
    </row>
    <row r="35" spans="2:19" ht="15.75">
      <c r="B35" s="23" t="s">
        <v>47</v>
      </c>
      <c r="C35" s="24">
        <f>Novembro!C55</f>
        <v>117</v>
      </c>
      <c r="D35" s="180">
        <f>Novembro!D55</f>
        <v>55</v>
      </c>
      <c r="E35" s="181">
        <f>Novembro!E55</f>
        <v>0</v>
      </c>
      <c r="F35" s="180">
        <f>Novembro!F55</f>
        <v>32</v>
      </c>
      <c r="G35" s="181">
        <f>Novembro!G55</f>
        <v>0</v>
      </c>
      <c r="H35" s="166">
        <f>Novembro!H55</f>
        <v>30</v>
      </c>
      <c r="I35" s="166">
        <f>Novembro!I55</f>
        <v>0</v>
      </c>
      <c r="O35" s="27"/>
      <c r="P35" s="26"/>
      <c r="Q35" s="26"/>
      <c r="R35" s="26"/>
      <c r="S35" s="26"/>
    </row>
    <row r="36" spans="2:19" ht="15.75">
      <c r="B36" s="23" t="s">
        <v>48</v>
      </c>
      <c r="C36" s="24">
        <f>Dezembro!C62</f>
        <v>67</v>
      </c>
      <c r="D36" s="180">
        <f>Dezembro!D62</f>
        <v>44</v>
      </c>
      <c r="E36" s="181">
        <f>Dezembro!E62</f>
        <v>0</v>
      </c>
      <c r="F36" s="180">
        <f>Dezembro!F62</f>
        <v>19</v>
      </c>
      <c r="G36" s="181">
        <f>Dezembro!G62</f>
        <v>0</v>
      </c>
      <c r="H36" s="166">
        <f>Dezembro!H62</f>
        <v>4</v>
      </c>
      <c r="I36" s="166">
        <f>Dezembro!I62</f>
        <v>0</v>
      </c>
      <c r="O36" s="27"/>
      <c r="P36" s="26"/>
      <c r="Q36" s="26"/>
      <c r="R36" s="26"/>
      <c r="S36" s="26"/>
    </row>
    <row r="37" spans="2:19" ht="15.75" thickBot="1">
      <c r="B37" s="23"/>
      <c r="C37" s="24"/>
      <c r="D37" s="180"/>
      <c r="E37" s="181"/>
      <c r="F37" s="180"/>
      <c r="G37" s="181"/>
      <c r="H37" s="180"/>
      <c r="I37" s="181"/>
      <c r="O37" s="28"/>
      <c r="P37" s="4"/>
      <c r="Q37" s="29"/>
      <c r="R37" s="4"/>
      <c r="S37" s="4"/>
    </row>
    <row r="38" spans="2:9" ht="15.75" thickBot="1">
      <c r="B38" s="35" t="s">
        <v>25</v>
      </c>
      <c r="C38" s="67">
        <f>SUM(C24:C37)</f>
        <v>1028</v>
      </c>
      <c r="D38" s="195">
        <f>SUM(D24:D37)</f>
        <v>636</v>
      </c>
      <c r="E38" s="196"/>
      <c r="F38" s="195">
        <f>SUM(F24:F37)</f>
        <v>262</v>
      </c>
      <c r="G38" s="196"/>
      <c r="H38" s="212">
        <f>SUM(H24:H37)</f>
        <v>130</v>
      </c>
      <c r="I38" s="213"/>
    </row>
    <row r="39" spans="2:9" ht="15">
      <c r="B39" s="10"/>
      <c r="C39" s="10"/>
      <c r="D39" s="192"/>
      <c r="E39" s="192"/>
      <c r="F39" s="192"/>
      <c r="G39" s="192"/>
      <c r="H39" s="10"/>
      <c r="I39" s="10"/>
    </row>
    <row r="40" spans="2:9" ht="15">
      <c r="B40" s="10"/>
      <c r="C40" s="10"/>
      <c r="D40" s="10"/>
      <c r="E40" s="10"/>
      <c r="F40" s="192"/>
      <c r="G40" s="192"/>
      <c r="H40" s="10"/>
      <c r="I40" s="10"/>
    </row>
    <row r="41" spans="2:9" ht="15">
      <c r="B41" s="10"/>
      <c r="C41" s="10"/>
      <c r="D41" s="10"/>
      <c r="E41" s="10"/>
      <c r="F41" s="192"/>
      <c r="G41" s="192"/>
      <c r="H41" s="10"/>
      <c r="I41" s="10"/>
    </row>
    <row r="42" spans="2:9" ht="15">
      <c r="B42" s="10"/>
      <c r="C42" s="10"/>
      <c r="D42" s="10"/>
      <c r="E42" s="10"/>
      <c r="F42" s="192"/>
      <c r="G42" s="192"/>
      <c r="H42" s="10"/>
      <c r="I42" s="10"/>
    </row>
    <row r="43" spans="2:9" ht="15.75" thickBot="1">
      <c r="B43" s="10"/>
      <c r="C43" s="10"/>
      <c r="D43" s="10"/>
      <c r="E43" s="10"/>
      <c r="F43" s="192"/>
      <c r="G43" s="192"/>
      <c r="H43" s="10"/>
      <c r="I43" s="10"/>
    </row>
    <row r="44" spans="2:9" ht="15.75">
      <c r="B44" s="44" t="s">
        <v>31</v>
      </c>
      <c r="C44" s="45"/>
      <c r="D44" s="46"/>
      <c r="E44" s="47"/>
      <c r="F44" s="205" t="s">
        <v>28</v>
      </c>
      <c r="G44" s="206"/>
      <c r="H44" s="206"/>
      <c r="I44" s="207"/>
    </row>
    <row r="45" spans="2:9" ht="15">
      <c r="B45" s="48"/>
      <c r="C45" s="49"/>
      <c r="D45" s="49"/>
      <c r="E45" s="49"/>
      <c r="F45" s="197" t="s">
        <v>32</v>
      </c>
      <c r="G45" s="198"/>
      <c r="H45" s="224" t="s">
        <v>3</v>
      </c>
      <c r="I45" s="225"/>
    </row>
    <row r="46" spans="2:9" ht="15">
      <c r="B46" s="42" t="s">
        <v>29</v>
      </c>
      <c r="C46" s="52">
        <f>Janeiro!C62+Fevereiro!C63+Março!C63+Abril!C63+Maio!C63+Junho!C64+Julho!C61+Agosto!C62+Setembro!C59+Outubro!C61+Novembro!C61+Dezembro!C68</f>
        <v>0</v>
      </c>
      <c r="D46" s="281">
        <v>0</v>
      </c>
      <c r="E46" s="282"/>
      <c r="F46" s="223">
        <f>Janeiro!F62+Fevereiro!F63+Março!F63+Abril!F63+Maio!F63+Junho!F64+Julho!F61+Agosto!F62+Setembro!F59+Outubro!F61+Novembro!F61+Dezembro!F68</f>
        <v>0</v>
      </c>
      <c r="G46" s="166"/>
      <c r="H46" s="223">
        <f>Janeiro!H62+Fevereiro!H63+Março!H63+Abril!H63+Maio!H63+Junho!H64+Julho!H61+Agosto!H62+Setembro!H59+Outubro!H61+Novembro!H61+Dezembro!H68</f>
        <v>0</v>
      </c>
      <c r="I46" s="166"/>
    </row>
    <row r="47" spans="2:9" ht="15">
      <c r="B47" s="42" t="s">
        <v>30</v>
      </c>
      <c r="C47" s="115">
        <f>Janeiro!C63+Fevereiro!C64+Março!C64+Abril!C64+Maio!C64+Junho!C65+Julho!C62+Agosto!C63+Setembro!C60+Outubro!C62+Novembro!C62+Dezembro!C69</f>
        <v>0</v>
      </c>
      <c r="D47" s="281">
        <v>0</v>
      </c>
      <c r="E47" s="282"/>
      <c r="F47" s="223">
        <f>Janeiro!F63+Fevereiro!F64+Março!F64+Abril!F64+Maio!F64+Junho!F65+Julho!F62+Agosto!F63+Setembro!F60+Outubro!F62+Novembro!F62+Dezembro!F69</f>
        <v>0</v>
      </c>
      <c r="G47" s="166"/>
      <c r="H47" s="223">
        <f>Janeiro!H63+Fevereiro!H64+Março!H64+Abril!H64+Maio!H64+Junho!H65+Julho!H62+Agosto!H63+Setembro!H60+Outubro!H62+Novembro!H62+Dezembro!H69</f>
        <v>0</v>
      </c>
      <c r="I47" s="166"/>
    </row>
    <row r="48" spans="2:9" ht="15.75" thickBot="1">
      <c r="B48" s="43" t="s">
        <v>15</v>
      </c>
      <c r="C48" s="115">
        <f>Janeiro!C64+Fevereiro!C65+Março!C65+Abril!C65+Maio!C65+Junho!C66+Julho!C63+Agosto!C64+Setembro!C61+Outubro!C63+Novembro!C63+Dezembro!C70</f>
        <v>0</v>
      </c>
      <c r="D48" s="279">
        <v>0</v>
      </c>
      <c r="E48" s="280"/>
      <c r="F48" s="223">
        <f>Janeiro!F64+Fevereiro!F65+Março!F65+Abril!F65+Maio!F65+Junho!F66+Julho!F63+Agosto!F64+Setembro!F61+Outubro!F63+Novembro!F63+Dezembro!F70</f>
        <v>0</v>
      </c>
      <c r="G48" s="166"/>
      <c r="H48" s="223">
        <v>0</v>
      </c>
      <c r="I48" s="166"/>
    </row>
    <row r="49" spans="2:9" ht="15.75" thickBot="1">
      <c r="B49" s="50" t="s">
        <v>33</v>
      </c>
      <c r="C49" s="51">
        <f>SUM(C46:C48)</f>
        <v>0</v>
      </c>
      <c r="D49" s="278">
        <f>SUM(D46:D48)</f>
        <v>0</v>
      </c>
      <c r="E49" s="218"/>
      <c r="F49" s="219">
        <f>SUM(F46:F48)</f>
        <v>0</v>
      </c>
      <c r="G49" s="220"/>
      <c r="H49" s="219">
        <f>SUM(H46:H48)</f>
        <v>0</v>
      </c>
      <c r="I49" s="220"/>
    </row>
    <row r="50" spans="2:9" ht="15">
      <c r="B50" s="10"/>
      <c r="C50" s="10"/>
      <c r="D50" s="10"/>
      <c r="E50" s="10"/>
      <c r="F50" s="10"/>
      <c r="G50" s="10"/>
      <c r="H50" s="10"/>
      <c r="I50" s="10"/>
    </row>
    <row r="51" spans="2:9" ht="15">
      <c r="B51" s="10"/>
      <c r="C51" s="10"/>
      <c r="D51" s="10"/>
      <c r="E51" s="10"/>
      <c r="F51" s="10"/>
      <c r="G51" s="10"/>
      <c r="H51" s="10"/>
      <c r="I51" s="10"/>
    </row>
    <row r="52" spans="2:9" ht="15">
      <c r="B52" s="10"/>
      <c r="C52" s="10"/>
      <c r="D52" s="10"/>
      <c r="E52" s="10"/>
      <c r="F52" s="10"/>
      <c r="G52" s="10"/>
      <c r="H52" s="10"/>
      <c r="I52" s="10"/>
    </row>
    <row r="53" spans="2:9" ht="15">
      <c r="B53" s="10"/>
      <c r="C53" s="10"/>
      <c r="D53" s="10"/>
      <c r="E53" s="10"/>
      <c r="F53" s="10"/>
      <c r="G53" s="10"/>
      <c r="H53" s="10"/>
      <c r="I53" s="10"/>
    </row>
    <row r="54" spans="2:9" ht="15">
      <c r="B54" s="10"/>
      <c r="C54" s="10"/>
      <c r="D54" s="10"/>
      <c r="E54" s="10"/>
      <c r="F54" s="10"/>
      <c r="G54" s="10"/>
      <c r="H54" s="10"/>
      <c r="I54" s="10"/>
    </row>
    <row r="55" spans="2:9" ht="15">
      <c r="B55" s="10"/>
      <c r="C55" s="10"/>
      <c r="D55" s="10"/>
      <c r="E55" s="10"/>
      <c r="F55" s="10"/>
      <c r="G55" s="10"/>
      <c r="H55" s="10"/>
      <c r="I55" s="10"/>
    </row>
    <row r="56" spans="2:9" ht="15">
      <c r="B56" s="10"/>
      <c r="C56" s="10"/>
      <c r="D56" s="10"/>
      <c r="E56" s="10"/>
      <c r="F56" s="10"/>
      <c r="G56" s="10"/>
      <c r="H56" s="10"/>
      <c r="I56" s="10"/>
    </row>
    <row r="57" spans="2:9" ht="15">
      <c r="B57" s="10"/>
      <c r="C57" s="10"/>
      <c r="D57" s="10"/>
      <c r="E57" s="10"/>
      <c r="F57" s="10"/>
      <c r="G57" s="10"/>
      <c r="H57" s="10"/>
      <c r="I57" s="10"/>
    </row>
    <row r="58" spans="2:9" ht="15">
      <c r="B58" s="10"/>
      <c r="C58" s="10"/>
      <c r="D58" s="10"/>
      <c r="E58" s="10"/>
      <c r="F58" s="10"/>
      <c r="G58" s="10"/>
      <c r="H58" s="10"/>
      <c r="I58" s="10"/>
    </row>
    <row r="59" spans="2:9" ht="15">
      <c r="B59" s="10"/>
      <c r="C59" s="10"/>
      <c r="D59" s="10"/>
      <c r="E59" s="10"/>
      <c r="F59" s="10"/>
      <c r="G59" s="10"/>
      <c r="H59" s="10"/>
      <c r="I59" s="10"/>
    </row>
    <row r="60" spans="2:9" ht="15">
      <c r="B60" s="10"/>
      <c r="C60" s="10"/>
      <c r="D60" s="10"/>
      <c r="E60" s="10"/>
      <c r="F60" s="10"/>
      <c r="G60" s="10"/>
      <c r="H60" s="10"/>
      <c r="I60" s="10"/>
    </row>
    <row r="61" spans="2:9" ht="15">
      <c r="B61" s="10"/>
      <c r="C61" s="10"/>
      <c r="D61" s="10"/>
      <c r="E61" s="10"/>
      <c r="F61" s="10"/>
      <c r="G61" s="10"/>
      <c r="H61" s="10"/>
      <c r="I61" s="10"/>
    </row>
    <row r="62" spans="2:9" ht="15">
      <c r="B62" s="10"/>
      <c r="C62" s="10"/>
      <c r="D62" s="10"/>
      <c r="E62" s="10"/>
      <c r="F62" s="10"/>
      <c r="G62" s="10"/>
      <c r="H62" s="10"/>
      <c r="I62" s="10"/>
    </row>
    <row r="63" spans="2:9" ht="15">
      <c r="B63" s="10"/>
      <c r="C63" s="10"/>
      <c r="D63" s="10"/>
      <c r="E63" s="10"/>
      <c r="F63" s="10"/>
      <c r="G63" s="10"/>
      <c r="H63" s="10"/>
      <c r="I63" s="10"/>
    </row>
    <row r="64" spans="2:9" ht="15">
      <c r="B64" s="10"/>
      <c r="C64" s="10"/>
      <c r="D64" s="10"/>
      <c r="E64" s="10"/>
      <c r="F64" s="10"/>
      <c r="G64" s="10"/>
      <c r="H64" s="10"/>
      <c r="I64" s="1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  <row r="82" spans="2:9" ht="15">
      <c r="B82" s="10"/>
      <c r="C82" s="10"/>
      <c r="D82" s="10"/>
      <c r="E82" s="10"/>
      <c r="F82" s="10"/>
      <c r="G82" s="10"/>
      <c r="H82" s="10"/>
      <c r="I82" s="10"/>
    </row>
    <row r="83" spans="2:9" ht="15">
      <c r="B83" s="10"/>
      <c r="C83" s="10"/>
      <c r="D83" s="10"/>
      <c r="E83" s="10"/>
      <c r="F83" s="10"/>
      <c r="G83" s="10"/>
      <c r="H83" s="10"/>
      <c r="I83" s="10"/>
    </row>
    <row r="84" spans="2:9" ht="15">
      <c r="B84" s="10"/>
      <c r="C84" s="10"/>
      <c r="D84" s="10"/>
      <c r="E84" s="10"/>
      <c r="F84" s="10"/>
      <c r="G84" s="10"/>
      <c r="H84" s="10"/>
      <c r="I84" s="10"/>
    </row>
    <row r="85" spans="2:9" ht="15">
      <c r="B85" s="10"/>
      <c r="C85" s="10"/>
      <c r="D85" s="10"/>
      <c r="E85" s="10"/>
      <c r="F85" s="10"/>
      <c r="G85" s="10"/>
      <c r="H85" s="10"/>
      <c r="I85" s="10"/>
    </row>
    <row r="86" spans="2:9" ht="15">
      <c r="B86" s="10"/>
      <c r="C86" s="10"/>
      <c r="D86" s="10"/>
      <c r="E86" s="10"/>
      <c r="F86" s="10"/>
      <c r="G86" s="10"/>
      <c r="H86" s="10"/>
      <c r="I86" s="10"/>
    </row>
    <row r="87" spans="2:9" ht="15">
      <c r="B87" s="10"/>
      <c r="C87" s="10"/>
      <c r="D87" s="10"/>
      <c r="E87" s="10"/>
      <c r="F87" s="10"/>
      <c r="G87" s="10"/>
      <c r="H87" s="10"/>
      <c r="I87" s="10"/>
    </row>
    <row r="88" spans="2:9" ht="15">
      <c r="B88" s="10"/>
      <c r="C88" s="10"/>
      <c r="D88" s="10"/>
      <c r="E88" s="10"/>
      <c r="F88" s="10"/>
      <c r="G88" s="10"/>
      <c r="H88" s="10"/>
      <c r="I88" s="10"/>
    </row>
    <row r="89" spans="2:9" ht="15">
      <c r="B89" s="10"/>
      <c r="C89" s="10"/>
      <c r="D89" s="10"/>
      <c r="E89" s="10"/>
      <c r="F89" s="10"/>
      <c r="G89" s="10"/>
      <c r="H89" s="10"/>
      <c r="I89" s="10"/>
    </row>
    <row r="90" spans="2:9" ht="15">
      <c r="B90" s="10"/>
      <c r="C90" s="10"/>
      <c r="D90" s="10"/>
      <c r="E90" s="10"/>
      <c r="F90" s="10"/>
      <c r="G90" s="10"/>
      <c r="H90" s="10"/>
      <c r="I90" s="10"/>
    </row>
    <row r="91" spans="2:9" ht="15">
      <c r="B91" s="10"/>
      <c r="C91" s="10"/>
      <c r="D91" s="10"/>
      <c r="E91" s="10"/>
      <c r="F91" s="10"/>
      <c r="G91" s="10"/>
      <c r="H91" s="10"/>
      <c r="I91" s="10"/>
    </row>
    <row r="92" spans="2:9" ht="15">
      <c r="B92" s="10"/>
      <c r="C92" s="10"/>
      <c r="D92" s="10"/>
      <c r="E92" s="10"/>
      <c r="F92" s="10"/>
      <c r="G92" s="10"/>
      <c r="H92" s="10"/>
      <c r="I92" s="10"/>
    </row>
    <row r="93" spans="2:9" ht="15">
      <c r="B93" s="10"/>
      <c r="C93" s="10"/>
      <c r="D93" s="10"/>
      <c r="E93" s="10"/>
      <c r="F93" s="10"/>
      <c r="G93" s="10"/>
      <c r="H93" s="10"/>
      <c r="I93" s="10"/>
    </row>
    <row r="94" spans="2:9" ht="15">
      <c r="B94" s="10"/>
      <c r="C94" s="10"/>
      <c r="D94" s="10"/>
      <c r="E94" s="10"/>
      <c r="F94" s="10"/>
      <c r="G94" s="10"/>
      <c r="H94" s="10"/>
      <c r="I94" s="10"/>
    </row>
    <row r="95" spans="2:9" ht="15">
      <c r="B95" s="10"/>
      <c r="C95" s="10"/>
      <c r="D95" s="10"/>
      <c r="E95" s="10"/>
      <c r="F95" s="10"/>
      <c r="G95" s="10"/>
      <c r="H95" s="10"/>
      <c r="I95" s="10"/>
    </row>
    <row r="96" spans="2:9" ht="15">
      <c r="B96" s="10"/>
      <c r="C96" s="10"/>
      <c r="D96" s="10"/>
      <c r="E96" s="10"/>
      <c r="F96" s="10"/>
      <c r="G96" s="10"/>
      <c r="H96" s="10"/>
      <c r="I96" s="10"/>
    </row>
    <row r="97" spans="2:9" ht="15">
      <c r="B97" s="10"/>
      <c r="C97" s="10"/>
      <c r="D97" s="10"/>
      <c r="E97" s="10"/>
      <c r="F97" s="10"/>
      <c r="G97" s="10"/>
      <c r="H97" s="10"/>
      <c r="I97" s="10"/>
    </row>
    <row r="98" spans="2:9" ht="15">
      <c r="B98" s="10"/>
      <c r="C98" s="10"/>
      <c r="D98" s="10"/>
      <c r="E98" s="10"/>
      <c r="F98" s="10"/>
      <c r="G98" s="10"/>
      <c r="H98" s="10"/>
      <c r="I98" s="10"/>
    </row>
    <row r="99" spans="2:9" ht="15">
      <c r="B99" s="10"/>
      <c r="C99" s="10"/>
      <c r="D99" s="10"/>
      <c r="E99" s="10"/>
      <c r="F99" s="10"/>
      <c r="G99" s="10"/>
      <c r="H99" s="10"/>
      <c r="I99" s="10"/>
    </row>
    <row r="100" spans="2:9" ht="15">
      <c r="B100" s="10"/>
      <c r="C100" s="10"/>
      <c r="D100" s="10"/>
      <c r="E100" s="10"/>
      <c r="F100" s="10"/>
      <c r="G100" s="10"/>
      <c r="H100" s="10"/>
      <c r="I100" s="10"/>
    </row>
    <row r="101" spans="2:9" ht="15">
      <c r="B101" s="10"/>
      <c r="C101" s="10"/>
      <c r="D101" s="10"/>
      <c r="E101" s="10"/>
      <c r="F101" s="10"/>
      <c r="G101" s="10"/>
      <c r="H101" s="10"/>
      <c r="I101" s="10"/>
    </row>
    <row r="102" spans="2:9" ht="15">
      <c r="B102" s="10"/>
      <c r="C102" s="10"/>
      <c r="D102" s="10"/>
      <c r="E102" s="10"/>
      <c r="F102" s="10"/>
      <c r="G102" s="10"/>
      <c r="H102" s="10"/>
      <c r="I102" s="10"/>
    </row>
    <row r="103" spans="2:9" ht="15">
      <c r="B103" s="10"/>
      <c r="C103" s="10"/>
      <c r="D103" s="10"/>
      <c r="E103" s="10"/>
      <c r="F103" s="10"/>
      <c r="G103" s="10"/>
      <c r="H103" s="10"/>
      <c r="I103" s="10"/>
    </row>
    <row r="104" spans="2:9" ht="15">
      <c r="B104" s="10"/>
      <c r="C104" s="10"/>
      <c r="D104" s="10"/>
      <c r="E104" s="10"/>
      <c r="F104" s="10"/>
      <c r="G104" s="10"/>
      <c r="H104" s="10"/>
      <c r="I104" s="10"/>
    </row>
    <row r="105" spans="2:9" ht="15">
      <c r="B105" s="10"/>
      <c r="C105" s="10"/>
      <c r="D105" s="10"/>
      <c r="E105" s="10"/>
      <c r="F105" s="10"/>
      <c r="G105" s="10"/>
      <c r="H105" s="10"/>
      <c r="I105" s="10"/>
    </row>
    <row r="106" spans="2:9" ht="15">
      <c r="B106" s="10"/>
      <c r="C106" s="10"/>
      <c r="D106" s="10"/>
      <c r="E106" s="10"/>
      <c r="F106" s="10"/>
      <c r="G106" s="10"/>
      <c r="H106" s="10"/>
      <c r="I106" s="10"/>
    </row>
    <row r="107" spans="2:9" ht="15">
      <c r="B107" s="10"/>
      <c r="C107" s="10"/>
      <c r="D107" s="10"/>
      <c r="E107" s="10"/>
      <c r="F107" s="10"/>
      <c r="G107" s="10"/>
      <c r="H107" s="10"/>
      <c r="I107" s="10"/>
    </row>
    <row r="108" spans="2:9" ht="15">
      <c r="B108" s="10"/>
      <c r="C108" s="10"/>
      <c r="D108" s="10"/>
      <c r="E108" s="10"/>
      <c r="F108" s="10"/>
      <c r="G108" s="10"/>
      <c r="H108" s="10"/>
      <c r="I108" s="10"/>
    </row>
    <row r="109" spans="2:9" ht="15">
      <c r="B109" s="10"/>
      <c r="C109" s="10"/>
      <c r="D109" s="10"/>
      <c r="E109" s="10"/>
      <c r="F109" s="10"/>
      <c r="G109" s="10"/>
      <c r="H109" s="10"/>
      <c r="I109" s="10"/>
    </row>
    <row r="110" spans="2:9" ht="15">
      <c r="B110" s="10"/>
      <c r="C110" s="10"/>
      <c r="D110" s="10"/>
      <c r="E110" s="10"/>
      <c r="F110" s="10"/>
      <c r="G110" s="10"/>
      <c r="H110" s="10"/>
      <c r="I110" s="10"/>
    </row>
    <row r="111" spans="2:9" ht="15">
      <c r="B111" s="10"/>
      <c r="C111" s="10"/>
      <c r="D111" s="10"/>
      <c r="E111" s="10"/>
      <c r="F111" s="10"/>
      <c r="G111" s="10"/>
      <c r="H111" s="10"/>
      <c r="I111" s="10"/>
    </row>
    <row r="112" spans="2:9" ht="15">
      <c r="B112" s="10"/>
      <c r="C112" s="10"/>
      <c r="D112" s="10"/>
      <c r="E112" s="10"/>
      <c r="F112" s="10"/>
      <c r="G112" s="10"/>
      <c r="H112" s="10"/>
      <c r="I112" s="10"/>
    </row>
    <row r="113" spans="2:9" ht="15">
      <c r="B113" s="10"/>
      <c r="C113" s="10"/>
      <c r="D113" s="10"/>
      <c r="E113" s="10"/>
      <c r="F113" s="10"/>
      <c r="G113" s="10"/>
      <c r="H113" s="10"/>
      <c r="I113" s="10"/>
    </row>
  </sheetData>
  <sheetProtection/>
  <mergeCells count="93">
    <mergeCell ref="D49:E49"/>
    <mergeCell ref="H49:I49"/>
    <mergeCell ref="F48:G48"/>
    <mergeCell ref="F47:G47"/>
    <mergeCell ref="F46:G46"/>
    <mergeCell ref="D48:E48"/>
    <mergeCell ref="D47:E47"/>
    <mergeCell ref="D46:E46"/>
    <mergeCell ref="H45:I45"/>
    <mergeCell ref="H48:I48"/>
    <mergeCell ref="H47:I47"/>
    <mergeCell ref="H46:I46"/>
    <mergeCell ref="F49:G49"/>
    <mergeCell ref="F45:G45"/>
    <mergeCell ref="F43:G43"/>
    <mergeCell ref="F44:I44"/>
    <mergeCell ref="D38:E38"/>
    <mergeCell ref="F38:G38"/>
    <mergeCell ref="H38:I38"/>
    <mergeCell ref="D39:E39"/>
    <mergeCell ref="F39:G39"/>
    <mergeCell ref="F40:G40"/>
    <mergeCell ref="F41:G41"/>
    <mergeCell ref="F42:G42"/>
    <mergeCell ref="D37:E37"/>
    <mergeCell ref="F37:G37"/>
    <mergeCell ref="H37:I37"/>
    <mergeCell ref="D35:E35"/>
    <mergeCell ref="F35:G35"/>
    <mergeCell ref="H35:I35"/>
    <mergeCell ref="D36:E36"/>
    <mergeCell ref="F36:G36"/>
    <mergeCell ref="H36:I36"/>
    <mergeCell ref="D34:E34"/>
    <mergeCell ref="F34:G34"/>
    <mergeCell ref="H34:I34"/>
    <mergeCell ref="D33:E33"/>
    <mergeCell ref="F33:G33"/>
    <mergeCell ref="H33:I33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B22:I22"/>
    <mergeCell ref="D23:E23"/>
    <mergeCell ref="F23:G23"/>
    <mergeCell ref="H23:I23"/>
    <mergeCell ref="D24:E24"/>
    <mergeCell ref="F24:G24"/>
    <mergeCell ref="H24:I24"/>
    <mergeCell ref="B20:G20"/>
    <mergeCell ref="E11:F11"/>
    <mergeCell ref="G11:H11"/>
    <mergeCell ref="B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B3:I3"/>
    <mergeCell ref="B4:I4"/>
    <mergeCell ref="E8:F8"/>
    <mergeCell ref="E9:F9"/>
    <mergeCell ref="G9:H9"/>
    <mergeCell ref="E10:F10"/>
    <mergeCell ref="G10:H10"/>
    <mergeCell ref="B7:I7"/>
    <mergeCell ref="E12:F12"/>
    <mergeCell ref="G12:H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="95" zoomScaleNormal="95" zoomScalePageLayoutView="0" workbookViewId="0" topLeftCell="A4">
      <selection activeCell="D12" sqref="D12:F12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44228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41</v>
      </c>
    </row>
    <row r="9" spans="2:9" ht="15">
      <c r="B9" s="38" t="s">
        <v>14</v>
      </c>
      <c r="C9" s="13" t="s">
        <v>3</v>
      </c>
      <c r="D9" s="54">
        <v>41</v>
      </c>
      <c r="E9" s="180">
        <f>4</f>
        <v>4</v>
      </c>
      <c r="F9" s="181"/>
      <c r="G9" s="184" t="s">
        <v>18</v>
      </c>
      <c r="H9" s="185"/>
      <c r="I9" s="74">
        <f>D9/SUM(D9:E9)</f>
        <v>0.9111111111111111</v>
      </c>
    </row>
    <row r="10" spans="2:9" ht="15">
      <c r="B10" s="38" t="s">
        <v>12</v>
      </c>
      <c r="C10" s="13" t="s">
        <v>4</v>
      </c>
      <c r="D10" s="54">
        <v>0</v>
      </c>
      <c r="E10" s="180">
        <v>0</v>
      </c>
      <c r="F10" s="181"/>
      <c r="G10" s="184" t="s">
        <v>17</v>
      </c>
      <c r="H10" s="185"/>
      <c r="I10" s="74">
        <f>0</f>
        <v>0</v>
      </c>
    </row>
    <row r="11" spans="2:11" ht="15">
      <c r="B11" s="53" t="s">
        <v>34</v>
      </c>
      <c r="C11" s="13" t="s">
        <v>15</v>
      </c>
      <c r="D11" s="54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87">
        <f>D55</f>
        <v>45</v>
      </c>
      <c r="C12" s="65" t="s">
        <v>36</v>
      </c>
      <c r="D12" s="22">
        <f>SUM(D9:D11)</f>
        <v>41</v>
      </c>
      <c r="E12" s="161">
        <f>SUM(E9:E11)</f>
        <v>4</v>
      </c>
      <c r="F12" s="162"/>
      <c r="G12" s="163" t="s">
        <v>19</v>
      </c>
      <c r="H12" s="164"/>
      <c r="I12" s="75">
        <f>D12/SUM(D12:E12)</f>
        <v>0.9111111111111111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f>F55</f>
        <v>31</v>
      </c>
      <c r="C16" s="237">
        <v>4</v>
      </c>
      <c r="D16" s="237"/>
      <c r="E16" s="237">
        <v>12</v>
      </c>
      <c r="F16" s="237"/>
      <c r="G16" s="137">
        <v>13</v>
      </c>
      <c r="H16" s="237">
        <v>2</v>
      </c>
      <c r="I16" s="237"/>
    </row>
    <row r="17" spans="2:9" ht="15">
      <c r="B17" s="62">
        <f>C17+E17+G17+H17</f>
        <v>1</v>
      </c>
      <c r="C17" s="167">
        <f>C16/B16</f>
        <v>0.12903225806451613</v>
      </c>
      <c r="D17" s="167"/>
      <c r="E17" s="167">
        <f>E16/B16</f>
        <v>0.3870967741935484</v>
      </c>
      <c r="F17" s="167"/>
      <c r="G17" s="62">
        <f>G16/B16</f>
        <v>0.41935483870967744</v>
      </c>
      <c r="H17" s="167">
        <f>H16/B16</f>
        <v>0.06451612903225806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1</v>
      </c>
      <c r="I20" s="63">
        <f>H20/SUM(D12:E12)</f>
        <v>0.022222222222222223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169"/>
    </row>
    <row r="23" spans="2:9" ht="16.5" thickBot="1">
      <c r="B23" s="18" t="s">
        <v>10</v>
      </c>
      <c r="C23" s="18" t="s">
        <v>11</v>
      </c>
      <c r="D23" s="172" t="s">
        <v>12</v>
      </c>
      <c r="E23" s="173"/>
      <c r="F23" s="172" t="s">
        <v>24</v>
      </c>
      <c r="G23" s="173"/>
      <c r="H23" s="170" t="s">
        <v>13</v>
      </c>
      <c r="I23" s="171"/>
    </row>
    <row r="24" spans="2:9" ht="15">
      <c r="B24" s="68">
        <v>44228</v>
      </c>
      <c r="C24" s="120">
        <v>4</v>
      </c>
      <c r="D24" s="233">
        <v>3</v>
      </c>
      <c r="E24" s="234"/>
      <c r="F24" s="235">
        <v>1</v>
      </c>
      <c r="G24" s="236"/>
      <c r="H24" s="193">
        <v>0</v>
      </c>
      <c r="I24" s="194"/>
    </row>
    <row r="25" spans="2:9" ht="15">
      <c r="B25" s="68">
        <v>44229</v>
      </c>
      <c r="C25" s="120">
        <v>4</v>
      </c>
      <c r="D25" s="193">
        <v>1</v>
      </c>
      <c r="E25" s="194"/>
      <c r="F25" s="193">
        <v>3</v>
      </c>
      <c r="G25" s="194"/>
      <c r="H25" s="193">
        <v>0</v>
      </c>
      <c r="I25" s="194"/>
    </row>
    <row r="26" spans="2:9" ht="15">
      <c r="B26" s="68">
        <v>44230</v>
      </c>
      <c r="C26" s="120">
        <v>5</v>
      </c>
      <c r="D26" s="193">
        <v>3</v>
      </c>
      <c r="E26" s="194"/>
      <c r="F26" s="193">
        <v>2</v>
      </c>
      <c r="G26" s="194"/>
      <c r="H26" s="193">
        <v>0</v>
      </c>
      <c r="I26" s="194"/>
    </row>
    <row r="27" spans="2:9" ht="15">
      <c r="B27" s="68">
        <v>44231</v>
      </c>
      <c r="C27" s="120">
        <v>4</v>
      </c>
      <c r="D27" s="193">
        <v>3</v>
      </c>
      <c r="E27" s="194"/>
      <c r="F27" s="193">
        <v>1</v>
      </c>
      <c r="G27" s="194"/>
      <c r="H27" s="193">
        <v>0</v>
      </c>
      <c r="I27" s="194"/>
    </row>
    <row r="28" spans="2:9" ht="15">
      <c r="B28" s="68">
        <v>44232</v>
      </c>
      <c r="C28" s="120">
        <f>1+3</f>
        <v>4</v>
      </c>
      <c r="D28" s="193">
        <v>1</v>
      </c>
      <c r="E28" s="194"/>
      <c r="F28" s="193">
        <v>2</v>
      </c>
      <c r="G28" s="194"/>
      <c r="H28" s="193">
        <v>1</v>
      </c>
      <c r="I28" s="194"/>
    </row>
    <row r="29" spans="2:9" ht="15">
      <c r="B29" s="116">
        <v>44233</v>
      </c>
      <c r="C29" s="131"/>
      <c r="D29" s="176"/>
      <c r="E29" s="177"/>
      <c r="F29" s="132"/>
      <c r="G29" s="133"/>
      <c r="H29" s="176"/>
      <c r="I29" s="177"/>
    </row>
    <row r="30" spans="2:9" ht="15">
      <c r="B30" s="116">
        <v>44234</v>
      </c>
      <c r="C30" s="131"/>
      <c r="D30" s="176"/>
      <c r="E30" s="177"/>
      <c r="F30" s="132"/>
      <c r="G30" s="133"/>
      <c r="H30" s="176"/>
      <c r="I30" s="177"/>
    </row>
    <row r="31" spans="2:9" ht="15">
      <c r="B31" s="68">
        <v>44235</v>
      </c>
      <c r="C31" s="120">
        <v>4</v>
      </c>
      <c r="D31" s="193">
        <v>3</v>
      </c>
      <c r="E31" s="194"/>
      <c r="F31" s="193">
        <v>1</v>
      </c>
      <c r="G31" s="194"/>
      <c r="H31" s="193">
        <v>0</v>
      </c>
      <c r="I31" s="194"/>
    </row>
    <row r="32" spans="2:9" ht="15">
      <c r="B32" s="68">
        <v>44236</v>
      </c>
      <c r="C32" s="120">
        <v>4</v>
      </c>
      <c r="D32" s="193">
        <v>3</v>
      </c>
      <c r="E32" s="194"/>
      <c r="F32" s="193">
        <v>1</v>
      </c>
      <c r="G32" s="194"/>
      <c r="H32" s="231">
        <v>0</v>
      </c>
      <c r="I32" s="232"/>
    </row>
    <row r="33" spans="2:9" ht="15">
      <c r="B33" s="68">
        <v>44237</v>
      </c>
      <c r="C33" s="120">
        <v>4</v>
      </c>
      <c r="D33" s="193">
        <v>0</v>
      </c>
      <c r="E33" s="194"/>
      <c r="F33" s="193">
        <v>4</v>
      </c>
      <c r="G33" s="194"/>
      <c r="H33" s="193">
        <v>0</v>
      </c>
      <c r="I33" s="194"/>
    </row>
    <row r="34" spans="2:9" ht="15">
      <c r="B34" s="68">
        <v>44238</v>
      </c>
      <c r="C34" s="120">
        <v>4</v>
      </c>
      <c r="D34" s="193">
        <v>3</v>
      </c>
      <c r="E34" s="194"/>
      <c r="F34" s="193">
        <v>0</v>
      </c>
      <c r="G34" s="194"/>
      <c r="H34" s="193">
        <v>1</v>
      </c>
      <c r="I34" s="194"/>
    </row>
    <row r="35" spans="2:9" ht="15">
      <c r="B35" s="134">
        <v>44239</v>
      </c>
      <c r="C35" s="120">
        <v>4</v>
      </c>
      <c r="D35" s="193">
        <v>2</v>
      </c>
      <c r="E35" s="194"/>
      <c r="F35" s="193">
        <v>2</v>
      </c>
      <c r="G35" s="194"/>
      <c r="H35" s="193">
        <v>0</v>
      </c>
      <c r="I35" s="194"/>
    </row>
    <row r="36" spans="2:9" ht="15">
      <c r="B36" s="116">
        <v>44240</v>
      </c>
      <c r="C36" s="131"/>
      <c r="D36" s="176"/>
      <c r="E36" s="177"/>
      <c r="F36" s="132"/>
      <c r="G36" s="133"/>
      <c r="H36" s="176"/>
      <c r="I36" s="177"/>
    </row>
    <row r="37" spans="2:9" ht="15">
      <c r="B37" s="116">
        <v>44241</v>
      </c>
      <c r="C37" s="117"/>
      <c r="D37" s="176"/>
      <c r="E37" s="177"/>
      <c r="F37" s="132"/>
      <c r="G37" s="133"/>
      <c r="H37" s="176"/>
      <c r="I37" s="177"/>
    </row>
    <row r="38" spans="2:9" ht="15">
      <c r="B38" s="134">
        <v>44242</v>
      </c>
      <c r="C38" s="136">
        <v>4</v>
      </c>
      <c r="D38" s="193">
        <v>0</v>
      </c>
      <c r="E38" s="194"/>
      <c r="F38" s="193">
        <v>4</v>
      </c>
      <c r="G38" s="194"/>
      <c r="H38" s="193">
        <v>0</v>
      </c>
      <c r="I38" s="194"/>
    </row>
    <row r="39" spans="2:9" ht="15">
      <c r="B39" s="134">
        <v>44243</v>
      </c>
      <c r="C39" s="136">
        <v>4</v>
      </c>
      <c r="D39" s="193">
        <v>3</v>
      </c>
      <c r="E39" s="194"/>
      <c r="F39" s="193">
        <v>1</v>
      </c>
      <c r="G39" s="194"/>
      <c r="H39" s="193">
        <v>0</v>
      </c>
      <c r="I39" s="194"/>
    </row>
    <row r="40" spans="2:9" ht="15">
      <c r="B40" s="134">
        <v>44244</v>
      </c>
      <c r="C40" s="136">
        <v>4</v>
      </c>
      <c r="D40" s="193">
        <v>1</v>
      </c>
      <c r="E40" s="194"/>
      <c r="F40" s="193">
        <v>2</v>
      </c>
      <c r="G40" s="194"/>
      <c r="H40" s="193">
        <v>1</v>
      </c>
      <c r="I40" s="194"/>
    </row>
    <row r="41" spans="2:9" ht="15">
      <c r="B41" s="134">
        <v>44245</v>
      </c>
      <c r="C41" s="135">
        <v>4</v>
      </c>
      <c r="D41" s="193">
        <v>2</v>
      </c>
      <c r="E41" s="194"/>
      <c r="F41" s="193">
        <v>2</v>
      </c>
      <c r="G41" s="194"/>
      <c r="H41" s="193">
        <v>0</v>
      </c>
      <c r="I41" s="194"/>
    </row>
    <row r="42" spans="2:9" ht="15">
      <c r="B42" s="134">
        <v>44246</v>
      </c>
      <c r="C42" s="135">
        <v>4</v>
      </c>
      <c r="D42" s="193">
        <v>4</v>
      </c>
      <c r="E42" s="194"/>
      <c r="F42" s="193">
        <v>0</v>
      </c>
      <c r="G42" s="194"/>
      <c r="H42" s="193">
        <v>0</v>
      </c>
      <c r="I42" s="194"/>
    </row>
    <row r="43" spans="2:9" ht="15">
      <c r="B43" s="116">
        <v>44247</v>
      </c>
      <c r="C43" s="117"/>
      <c r="D43" s="176"/>
      <c r="E43" s="177"/>
      <c r="F43" s="132"/>
      <c r="G43" s="133"/>
      <c r="H43" s="176"/>
      <c r="I43" s="177"/>
    </row>
    <row r="44" spans="2:9" ht="15">
      <c r="B44" s="116">
        <v>44248</v>
      </c>
      <c r="C44" s="117"/>
      <c r="D44" s="176"/>
      <c r="E44" s="177"/>
      <c r="F44" s="132"/>
      <c r="G44" s="133"/>
      <c r="H44" s="176"/>
      <c r="I44" s="177"/>
    </row>
    <row r="45" spans="2:9" ht="15">
      <c r="B45" s="134">
        <v>44249</v>
      </c>
      <c r="C45" s="135">
        <f>3+1</f>
        <v>4</v>
      </c>
      <c r="D45" s="193">
        <v>3</v>
      </c>
      <c r="E45" s="194"/>
      <c r="F45" s="193">
        <v>1</v>
      </c>
      <c r="G45" s="194"/>
      <c r="H45" s="193">
        <v>0</v>
      </c>
      <c r="I45" s="194"/>
    </row>
    <row r="46" spans="2:9" ht="15">
      <c r="B46" s="134">
        <v>44250</v>
      </c>
      <c r="C46" s="135">
        <v>4</v>
      </c>
      <c r="D46" s="193">
        <v>3</v>
      </c>
      <c r="E46" s="194"/>
      <c r="F46" s="193">
        <v>1</v>
      </c>
      <c r="G46" s="194"/>
      <c r="H46" s="193">
        <v>0</v>
      </c>
      <c r="I46" s="194"/>
    </row>
    <row r="47" spans="2:9" ht="15">
      <c r="B47" s="134">
        <v>44251</v>
      </c>
      <c r="C47" s="135">
        <v>4</v>
      </c>
      <c r="D47" s="193">
        <v>3</v>
      </c>
      <c r="E47" s="194"/>
      <c r="F47" s="193">
        <v>0</v>
      </c>
      <c r="G47" s="194"/>
      <c r="H47" s="193">
        <v>1</v>
      </c>
      <c r="I47" s="194"/>
    </row>
    <row r="48" spans="2:9" ht="15">
      <c r="B48" s="134">
        <v>44252</v>
      </c>
      <c r="C48" s="69">
        <v>4</v>
      </c>
      <c r="D48" s="193">
        <v>2</v>
      </c>
      <c r="E48" s="194"/>
      <c r="F48" s="193">
        <v>1</v>
      </c>
      <c r="G48" s="194"/>
      <c r="H48" s="193">
        <v>1</v>
      </c>
      <c r="I48" s="194"/>
    </row>
    <row r="49" spans="2:9" ht="15">
      <c r="B49" s="134">
        <v>44253</v>
      </c>
      <c r="C49" s="135">
        <v>4</v>
      </c>
      <c r="D49" s="231">
        <v>2</v>
      </c>
      <c r="E49" s="232"/>
      <c r="F49" s="231">
        <v>2</v>
      </c>
      <c r="G49" s="232"/>
      <c r="H49" s="231">
        <v>0</v>
      </c>
      <c r="I49" s="232"/>
    </row>
    <row r="50" spans="2:9" ht="15">
      <c r="B50" s="116">
        <v>44254</v>
      </c>
      <c r="C50" s="117"/>
      <c r="D50" s="176"/>
      <c r="E50" s="177"/>
      <c r="F50" s="132"/>
      <c r="G50" s="133"/>
      <c r="H50" s="176"/>
      <c r="I50" s="177"/>
    </row>
    <row r="51" spans="2:9" ht="15">
      <c r="B51" s="116">
        <v>44255</v>
      </c>
      <c r="C51" s="117"/>
      <c r="D51" s="176"/>
      <c r="E51" s="177"/>
      <c r="F51" s="132"/>
      <c r="G51" s="133"/>
      <c r="H51" s="176"/>
      <c r="I51" s="177"/>
    </row>
    <row r="52" spans="2:9" ht="15">
      <c r="B52" s="68"/>
      <c r="C52" s="69"/>
      <c r="D52" s="193"/>
      <c r="E52" s="194"/>
      <c r="F52" s="121"/>
      <c r="G52" s="122"/>
      <c r="H52" s="193"/>
      <c r="I52" s="194"/>
    </row>
    <row r="53" spans="2:9" ht="15">
      <c r="B53" s="68"/>
      <c r="C53" s="69"/>
      <c r="D53" s="193"/>
      <c r="E53" s="194"/>
      <c r="F53" s="121"/>
      <c r="G53" s="122"/>
      <c r="H53" s="193"/>
      <c r="I53" s="194"/>
    </row>
    <row r="54" spans="2:9" ht="15.75" thickBot="1">
      <c r="B54" s="34"/>
      <c r="C54" s="34"/>
      <c r="D54" s="229"/>
      <c r="E54" s="229"/>
      <c r="F54" s="123"/>
      <c r="G54" s="124"/>
      <c r="H54" s="230"/>
      <c r="I54" s="230"/>
    </row>
    <row r="55" spans="2:9" ht="15.75" thickBot="1">
      <c r="B55" s="35" t="s">
        <v>25</v>
      </c>
      <c r="C55" s="67">
        <f>SUM(C24:C54)</f>
        <v>81</v>
      </c>
      <c r="D55" s="195">
        <f>SUM(D24:D54)</f>
        <v>45</v>
      </c>
      <c r="E55" s="196"/>
      <c r="F55" s="195">
        <f>SUM(F24:F54)</f>
        <v>31</v>
      </c>
      <c r="G55" s="196"/>
      <c r="H55" s="212">
        <f>SUM(H24:H54)</f>
        <v>5</v>
      </c>
      <c r="I55" s="213"/>
    </row>
    <row r="56" spans="2:9" ht="15">
      <c r="B56" s="10"/>
      <c r="C56" s="10"/>
      <c r="D56" s="192"/>
      <c r="E56" s="192"/>
      <c r="F56" s="192"/>
      <c r="G56" s="192"/>
      <c r="H56" s="10"/>
      <c r="I56" s="10"/>
    </row>
    <row r="57" spans="2:9" ht="15">
      <c r="B57" s="10"/>
      <c r="C57" s="10"/>
      <c r="D57" s="10"/>
      <c r="E57" s="10"/>
      <c r="F57" s="192"/>
      <c r="G57" s="192"/>
      <c r="H57" s="10"/>
      <c r="I57" s="10"/>
    </row>
    <row r="58" spans="2:9" ht="15">
      <c r="B58" s="10"/>
      <c r="C58" s="10"/>
      <c r="D58" s="10"/>
      <c r="E58" s="10"/>
      <c r="F58" s="192"/>
      <c r="G58" s="192"/>
      <c r="H58" s="10"/>
      <c r="I58" s="10"/>
    </row>
    <row r="59" spans="2:9" ht="15">
      <c r="B59" s="10"/>
      <c r="C59" s="10"/>
      <c r="D59" s="10"/>
      <c r="E59" s="10"/>
      <c r="F59" s="192"/>
      <c r="G59" s="192"/>
      <c r="H59" s="10"/>
      <c r="I59" s="10"/>
    </row>
    <row r="60" spans="2:9" ht="15.75" thickBot="1">
      <c r="B60" s="10"/>
      <c r="C60" s="10"/>
      <c r="D60" s="10"/>
      <c r="E60" s="10"/>
      <c r="F60" s="192"/>
      <c r="G60" s="192"/>
      <c r="H60" s="10"/>
      <c r="I60" s="10"/>
    </row>
    <row r="61" spans="2:9" ht="15.75">
      <c r="B61" s="44" t="s">
        <v>31</v>
      </c>
      <c r="C61" s="45"/>
      <c r="D61" s="46"/>
      <c r="E61" s="47"/>
      <c r="F61" s="205" t="s">
        <v>28</v>
      </c>
      <c r="G61" s="206"/>
      <c r="H61" s="206"/>
      <c r="I61" s="207"/>
    </row>
    <row r="62" spans="2:9" ht="15">
      <c r="B62" s="48"/>
      <c r="C62" s="49"/>
      <c r="D62" s="49"/>
      <c r="E62" s="49"/>
      <c r="F62" s="197" t="s">
        <v>32</v>
      </c>
      <c r="G62" s="198"/>
      <c r="H62" s="224" t="s">
        <v>3</v>
      </c>
      <c r="I62" s="225"/>
    </row>
    <row r="63" spans="2:9" ht="15">
      <c r="B63" s="42" t="s">
        <v>29</v>
      </c>
      <c r="C63" s="54">
        <v>0</v>
      </c>
      <c r="D63" s="210">
        <v>0</v>
      </c>
      <c r="E63" s="211"/>
      <c r="F63" s="223">
        <v>0</v>
      </c>
      <c r="G63" s="166"/>
      <c r="H63" s="180">
        <v>0</v>
      </c>
      <c r="I63" s="228"/>
    </row>
    <row r="64" spans="2:9" ht="15">
      <c r="B64" s="42" t="s">
        <v>30</v>
      </c>
      <c r="C64" s="54">
        <v>0</v>
      </c>
      <c r="D64" s="210">
        <v>0</v>
      </c>
      <c r="E64" s="211"/>
      <c r="F64" s="223">
        <v>0</v>
      </c>
      <c r="G64" s="166"/>
      <c r="H64" s="180">
        <v>0</v>
      </c>
      <c r="I64" s="228"/>
    </row>
    <row r="65" spans="2:9" ht="15.75" thickBot="1">
      <c r="B65" s="43" t="s">
        <v>15</v>
      </c>
      <c r="C65" s="55">
        <v>0</v>
      </c>
      <c r="D65" s="208">
        <v>0</v>
      </c>
      <c r="E65" s="209"/>
      <c r="F65" s="221">
        <v>0</v>
      </c>
      <c r="G65" s="222"/>
      <c r="H65" s="226">
        <v>0</v>
      </c>
      <c r="I65" s="227"/>
    </row>
    <row r="66" spans="2:9" ht="15.75" thickBot="1">
      <c r="B66" s="50" t="s">
        <v>33</v>
      </c>
      <c r="C66" s="51">
        <v>0</v>
      </c>
      <c r="D66" s="217">
        <f>SUM(D63:D65)</f>
        <v>0</v>
      </c>
      <c r="E66" s="218"/>
      <c r="F66" s="219">
        <f>SUM(F63:F65)</f>
        <v>0</v>
      </c>
      <c r="G66" s="220"/>
      <c r="H66" s="219">
        <f>SUM(H63:H65)</f>
        <v>0</v>
      </c>
      <c r="I66" s="22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33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H29:I29"/>
    <mergeCell ref="D26:E26"/>
    <mergeCell ref="F26:G26"/>
    <mergeCell ref="H26:I26"/>
    <mergeCell ref="D27:E27"/>
    <mergeCell ref="F27:G27"/>
    <mergeCell ref="H27:I27"/>
    <mergeCell ref="D34:E34"/>
    <mergeCell ref="F34:G34"/>
    <mergeCell ref="H34:I34"/>
    <mergeCell ref="D35:E35"/>
    <mergeCell ref="F35:G35"/>
    <mergeCell ref="H35:I35"/>
    <mergeCell ref="D30:E30"/>
    <mergeCell ref="H30:I30"/>
    <mergeCell ref="D31:E31"/>
    <mergeCell ref="H31:I31"/>
    <mergeCell ref="F32:G32"/>
    <mergeCell ref="F33:G33"/>
    <mergeCell ref="D32:E32"/>
    <mergeCell ref="D33:E33"/>
    <mergeCell ref="F31:G31"/>
    <mergeCell ref="H32:I32"/>
    <mergeCell ref="H33:I33"/>
    <mergeCell ref="D41:E41"/>
    <mergeCell ref="F41:G41"/>
    <mergeCell ref="H41:I41"/>
    <mergeCell ref="D38:E38"/>
    <mergeCell ref="F38:G38"/>
    <mergeCell ref="H38:I38"/>
    <mergeCell ref="D36:E36"/>
    <mergeCell ref="H36:I36"/>
    <mergeCell ref="D37:E37"/>
    <mergeCell ref="H37:I37"/>
    <mergeCell ref="F40:G40"/>
    <mergeCell ref="D39:E39"/>
    <mergeCell ref="D40:E40"/>
    <mergeCell ref="F39:G39"/>
    <mergeCell ref="H39:I39"/>
    <mergeCell ref="D45:E45"/>
    <mergeCell ref="H45:I45"/>
    <mergeCell ref="D42:E42"/>
    <mergeCell ref="F42:G42"/>
    <mergeCell ref="H42:I42"/>
    <mergeCell ref="D43:E43"/>
    <mergeCell ref="H43:I43"/>
    <mergeCell ref="H44:I44"/>
    <mergeCell ref="D44:E44"/>
    <mergeCell ref="F45:G45"/>
    <mergeCell ref="D50:E50"/>
    <mergeCell ref="H50:I50"/>
    <mergeCell ref="D47:E47"/>
    <mergeCell ref="H47:I47"/>
    <mergeCell ref="D48:E48"/>
    <mergeCell ref="F48:G48"/>
    <mergeCell ref="H48:I48"/>
    <mergeCell ref="D46:E46"/>
    <mergeCell ref="H46:I46"/>
    <mergeCell ref="F46:G46"/>
    <mergeCell ref="F47:G47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F62:G62"/>
    <mergeCell ref="H62:I62"/>
    <mergeCell ref="D55:E55"/>
    <mergeCell ref="F55:G55"/>
    <mergeCell ref="H55:I55"/>
    <mergeCell ref="D56:E56"/>
    <mergeCell ref="F56:G56"/>
    <mergeCell ref="F57:G57"/>
    <mergeCell ref="H40:I40"/>
    <mergeCell ref="D54:E54"/>
    <mergeCell ref="H54:I54"/>
    <mergeCell ref="D51:E51"/>
    <mergeCell ref="H51:I51"/>
    <mergeCell ref="D52:E52"/>
    <mergeCell ref="H52:I52"/>
    <mergeCell ref="D53:E53"/>
    <mergeCell ref="H53:I53"/>
    <mergeCell ref="F58:G58"/>
    <mergeCell ref="F59:G59"/>
    <mergeCell ref="F60:G60"/>
    <mergeCell ref="F61:I61"/>
    <mergeCell ref="D49:E49"/>
    <mergeCell ref="F49:G49"/>
    <mergeCell ref="H49:I49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1"/>
  <rowBreaks count="1" manualBreakCount="1">
    <brk id="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1">
      <selection activeCell="N21" sqref="N2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44256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51</v>
      </c>
    </row>
    <row r="9" spans="2:9" ht="15">
      <c r="B9" s="38" t="s">
        <v>14</v>
      </c>
      <c r="C9" s="13" t="s">
        <v>3</v>
      </c>
      <c r="D9" s="71">
        <v>51</v>
      </c>
      <c r="E9" s="180">
        <v>5</v>
      </c>
      <c r="F9" s="181"/>
      <c r="G9" s="184" t="s">
        <v>18</v>
      </c>
      <c r="H9" s="185"/>
      <c r="I9" s="74">
        <f>D9/SUM(D9:E9)</f>
        <v>0.9107142857142857</v>
      </c>
    </row>
    <row r="10" spans="2:9" ht="15">
      <c r="B10" s="38" t="s">
        <v>12</v>
      </c>
      <c r="C10" s="13" t="s">
        <v>4</v>
      </c>
      <c r="D10" s="71">
        <v>0</v>
      </c>
      <c r="E10" s="180">
        <v>1</v>
      </c>
      <c r="F10" s="181"/>
      <c r="G10" s="184" t="s">
        <v>17</v>
      </c>
      <c r="H10" s="185"/>
      <c r="I10" s="74">
        <f>D10/SUM(D10:E10)</f>
        <v>0</v>
      </c>
    </row>
    <row r="11" spans="2:11" ht="15">
      <c r="B11" s="53" t="s">
        <v>34</v>
      </c>
      <c r="C11" s="13" t="s">
        <v>15</v>
      </c>
      <c r="D11" s="71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64">
        <f>D55</f>
        <v>57</v>
      </c>
      <c r="C12" s="65" t="s">
        <v>36</v>
      </c>
      <c r="D12" s="22">
        <f>SUM(D9:D11)</f>
        <v>51</v>
      </c>
      <c r="E12" s="161">
        <f>SUM(E9:E11)</f>
        <v>6</v>
      </c>
      <c r="F12" s="162"/>
      <c r="G12" s="163" t="s">
        <v>19</v>
      </c>
      <c r="H12" s="164"/>
      <c r="I12" s="75">
        <f>D12/SUM(D12:E12)</f>
        <v>0.8947368421052632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f>F55</f>
        <v>12</v>
      </c>
      <c r="C16" s="166">
        <v>3</v>
      </c>
      <c r="D16" s="166"/>
      <c r="E16" s="166">
        <v>3</v>
      </c>
      <c r="F16" s="166"/>
      <c r="G16" s="71">
        <v>5</v>
      </c>
      <c r="H16" s="166">
        <v>1</v>
      </c>
      <c r="I16" s="166"/>
    </row>
    <row r="17" spans="2:9" ht="15">
      <c r="B17" s="72">
        <f>C17+E17+G17+H17</f>
        <v>1</v>
      </c>
      <c r="C17" s="167">
        <f>C16/B16</f>
        <v>0.25</v>
      </c>
      <c r="D17" s="167"/>
      <c r="E17" s="167">
        <f>E16/B16</f>
        <v>0.25</v>
      </c>
      <c r="F17" s="167"/>
      <c r="G17" s="72">
        <f>G16/B16</f>
        <v>0.4166666666666667</v>
      </c>
      <c r="H17" s="167">
        <f>H16/B16</f>
        <v>0.08333333333333333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1</v>
      </c>
      <c r="I20" s="63">
        <f>H20/SUM(D12:E12)</f>
        <v>0.017543859649122806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169"/>
    </row>
    <row r="23" spans="2:9" ht="16.5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170" t="s">
        <v>13</v>
      </c>
      <c r="I23" s="171"/>
    </row>
    <row r="24" spans="2:9" ht="15">
      <c r="B24" s="68">
        <v>44256</v>
      </c>
      <c r="C24" s="69">
        <v>4</v>
      </c>
      <c r="D24" s="193">
        <v>3</v>
      </c>
      <c r="E24" s="194"/>
      <c r="F24" s="193">
        <v>1</v>
      </c>
      <c r="G24" s="194"/>
      <c r="H24" s="193">
        <v>0</v>
      </c>
      <c r="I24" s="194"/>
    </row>
    <row r="25" spans="2:9" ht="15">
      <c r="B25" s="68">
        <v>44257</v>
      </c>
      <c r="C25" s="69">
        <v>4</v>
      </c>
      <c r="D25" s="193">
        <v>3</v>
      </c>
      <c r="E25" s="194"/>
      <c r="F25" s="193">
        <v>1</v>
      </c>
      <c r="G25" s="194"/>
      <c r="H25" s="193">
        <v>0</v>
      </c>
      <c r="I25" s="194"/>
    </row>
    <row r="26" spans="2:9" ht="15">
      <c r="B26" s="68">
        <v>44258</v>
      </c>
      <c r="C26" s="69">
        <v>4</v>
      </c>
      <c r="D26" s="193">
        <v>4</v>
      </c>
      <c r="E26" s="194"/>
      <c r="F26" s="193">
        <v>0</v>
      </c>
      <c r="G26" s="194"/>
      <c r="H26" s="193">
        <v>0</v>
      </c>
      <c r="I26" s="194"/>
    </row>
    <row r="27" spans="2:9" ht="15">
      <c r="B27" s="68">
        <v>44259</v>
      </c>
      <c r="C27" s="69">
        <v>4</v>
      </c>
      <c r="D27" s="193">
        <v>4</v>
      </c>
      <c r="E27" s="194"/>
      <c r="F27" s="193">
        <v>0</v>
      </c>
      <c r="G27" s="194"/>
      <c r="H27" s="193">
        <v>0</v>
      </c>
      <c r="I27" s="194"/>
    </row>
    <row r="28" spans="2:9" ht="15">
      <c r="B28" s="68">
        <v>44260</v>
      </c>
      <c r="C28" s="69">
        <v>4</v>
      </c>
      <c r="D28" s="193">
        <v>2</v>
      </c>
      <c r="E28" s="194"/>
      <c r="F28" s="193">
        <v>2</v>
      </c>
      <c r="G28" s="194"/>
      <c r="H28" s="193">
        <v>0</v>
      </c>
      <c r="I28" s="194"/>
    </row>
    <row r="29" spans="2:9" ht="15">
      <c r="B29" s="116">
        <v>44261</v>
      </c>
      <c r="C29" s="117"/>
      <c r="D29" s="176"/>
      <c r="E29" s="177"/>
      <c r="F29" s="176"/>
      <c r="G29" s="177"/>
      <c r="H29" s="176"/>
      <c r="I29" s="177"/>
    </row>
    <row r="30" spans="2:9" ht="15">
      <c r="B30" s="116">
        <v>44262</v>
      </c>
      <c r="C30" s="117"/>
      <c r="D30" s="176"/>
      <c r="E30" s="177"/>
      <c r="F30" s="176"/>
      <c r="G30" s="177"/>
      <c r="H30" s="176"/>
      <c r="I30" s="177"/>
    </row>
    <row r="31" spans="2:9" ht="15">
      <c r="B31" s="68">
        <v>44263</v>
      </c>
      <c r="C31" s="69">
        <v>4</v>
      </c>
      <c r="D31" s="193">
        <v>3</v>
      </c>
      <c r="E31" s="194"/>
      <c r="F31" s="193">
        <v>1</v>
      </c>
      <c r="G31" s="194"/>
      <c r="H31" s="193">
        <v>0</v>
      </c>
      <c r="I31" s="194"/>
    </row>
    <row r="32" spans="2:9" ht="15">
      <c r="B32" s="68">
        <v>44264</v>
      </c>
      <c r="C32" s="69">
        <v>4</v>
      </c>
      <c r="D32" s="193">
        <v>2</v>
      </c>
      <c r="E32" s="194"/>
      <c r="F32" s="193">
        <v>1</v>
      </c>
      <c r="G32" s="194"/>
      <c r="H32" s="193">
        <v>1</v>
      </c>
      <c r="I32" s="194"/>
    </row>
    <row r="33" spans="2:9" ht="15">
      <c r="B33" s="68">
        <v>44265</v>
      </c>
      <c r="C33" s="69">
        <v>4</v>
      </c>
      <c r="D33" s="193">
        <v>3</v>
      </c>
      <c r="E33" s="194"/>
      <c r="F33" s="193">
        <v>1</v>
      </c>
      <c r="G33" s="194"/>
      <c r="H33" s="193">
        <v>0</v>
      </c>
      <c r="I33" s="194"/>
    </row>
    <row r="34" spans="2:9" ht="15">
      <c r="B34" s="68">
        <v>44266</v>
      </c>
      <c r="C34" s="69">
        <v>4</v>
      </c>
      <c r="D34" s="193">
        <v>4</v>
      </c>
      <c r="E34" s="194"/>
      <c r="F34" s="193">
        <v>0</v>
      </c>
      <c r="G34" s="194"/>
      <c r="H34" s="193">
        <v>0</v>
      </c>
      <c r="I34" s="194"/>
    </row>
    <row r="35" spans="2:9" ht="15">
      <c r="B35" s="68">
        <v>44267</v>
      </c>
      <c r="C35" s="69">
        <v>4</v>
      </c>
      <c r="D35" s="193">
        <v>4</v>
      </c>
      <c r="E35" s="194"/>
      <c r="F35" s="193">
        <v>0</v>
      </c>
      <c r="G35" s="194"/>
      <c r="H35" s="193">
        <v>0</v>
      </c>
      <c r="I35" s="194"/>
    </row>
    <row r="36" spans="2:9" ht="15">
      <c r="B36" s="116">
        <v>44268</v>
      </c>
      <c r="C36" s="117"/>
      <c r="D36" s="176"/>
      <c r="E36" s="177"/>
      <c r="F36" s="176"/>
      <c r="G36" s="177"/>
      <c r="H36" s="176"/>
      <c r="I36" s="177"/>
    </row>
    <row r="37" spans="2:9" ht="15">
      <c r="B37" s="116">
        <v>44269</v>
      </c>
      <c r="C37" s="117"/>
      <c r="D37" s="176"/>
      <c r="E37" s="177"/>
      <c r="F37" s="176"/>
      <c r="G37" s="177"/>
      <c r="H37" s="176"/>
      <c r="I37" s="177"/>
    </row>
    <row r="38" spans="2:9" ht="15">
      <c r="B38" s="68">
        <v>44270</v>
      </c>
      <c r="C38" s="69">
        <v>4</v>
      </c>
      <c r="D38" s="193">
        <v>4</v>
      </c>
      <c r="E38" s="194"/>
      <c r="F38" s="193">
        <v>0</v>
      </c>
      <c r="G38" s="194"/>
      <c r="H38" s="193">
        <v>0</v>
      </c>
      <c r="I38" s="194"/>
    </row>
    <row r="39" spans="2:9" ht="15">
      <c r="B39" s="68">
        <v>44271</v>
      </c>
      <c r="C39" s="69">
        <v>4</v>
      </c>
      <c r="D39" s="193">
        <v>3</v>
      </c>
      <c r="E39" s="194"/>
      <c r="F39" s="193">
        <v>0</v>
      </c>
      <c r="G39" s="194"/>
      <c r="H39" s="193">
        <v>1</v>
      </c>
      <c r="I39" s="194"/>
    </row>
    <row r="40" spans="2:9" ht="15">
      <c r="B40" s="68">
        <v>44272</v>
      </c>
      <c r="C40" s="69">
        <v>4</v>
      </c>
      <c r="D40" s="193">
        <v>3</v>
      </c>
      <c r="E40" s="194"/>
      <c r="F40" s="193">
        <v>0</v>
      </c>
      <c r="G40" s="194"/>
      <c r="H40" s="193">
        <v>1</v>
      </c>
      <c r="I40" s="194"/>
    </row>
    <row r="41" spans="2:9" ht="15">
      <c r="B41" s="68">
        <v>44273</v>
      </c>
      <c r="C41" s="69">
        <v>4</v>
      </c>
      <c r="D41" s="193">
        <v>1</v>
      </c>
      <c r="E41" s="194"/>
      <c r="F41" s="193">
        <v>2</v>
      </c>
      <c r="G41" s="194"/>
      <c r="H41" s="193">
        <v>1</v>
      </c>
      <c r="I41" s="194"/>
    </row>
    <row r="42" spans="2:9" ht="15">
      <c r="B42" s="68">
        <v>44274</v>
      </c>
      <c r="C42" s="69">
        <v>5</v>
      </c>
      <c r="D42" s="193">
        <v>2</v>
      </c>
      <c r="E42" s="194"/>
      <c r="F42" s="193">
        <v>1</v>
      </c>
      <c r="G42" s="194"/>
      <c r="H42" s="193">
        <v>2</v>
      </c>
      <c r="I42" s="194"/>
    </row>
    <row r="43" spans="2:9" ht="15">
      <c r="B43" s="116">
        <v>44275</v>
      </c>
      <c r="C43" s="117"/>
      <c r="D43" s="176"/>
      <c r="E43" s="177"/>
      <c r="F43" s="176"/>
      <c r="G43" s="177"/>
      <c r="H43" s="176"/>
      <c r="I43" s="177"/>
    </row>
    <row r="44" spans="2:9" ht="15">
      <c r="B44" s="116">
        <v>44276</v>
      </c>
      <c r="C44" s="117"/>
      <c r="D44" s="176"/>
      <c r="E44" s="177"/>
      <c r="F44" s="176"/>
      <c r="G44" s="177"/>
      <c r="H44" s="176"/>
      <c r="I44" s="177"/>
    </row>
    <row r="45" spans="2:9" ht="15">
      <c r="B45" s="68">
        <v>44277</v>
      </c>
      <c r="C45" s="69">
        <v>4</v>
      </c>
      <c r="D45" s="193">
        <v>3</v>
      </c>
      <c r="E45" s="194"/>
      <c r="F45" s="193">
        <v>0</v>
      </c>
      <c r="G45" s="194"/>
      <c r="H45" s="193">
        <v>1</v>
      </c>
      <c r="I45" s="194"/>
    </row>
    <row r="46" spans="2:9" ht="15">
      <c r="B46" s="68">
        <v>44278</v>
      </c>
      <c r="C46" s="69">
        <v>4</v>
      </c>
      <c r="D46" s="193">
        <v>2</v>
      </c>
      <c r="E46" s="194"/>
      <c r="F46" s="193">
        <v>1</v>
      </c>
      <c r="G46" s="194"/>
      <c r="H46" s="193">
        <v>1</v>
      </c>
      <c r="I46" s="194"/>
    </row>
    <row r="47" spans="2:9" ht="15">
      <c r="B47" s="68">
        <v>44279</v>
      </c>
      <c r="C47" s="138">
        <v>4</v>
      </c>
      <c r="D47" s="193">
        <v>4</v>
      </c>
      <c r="E47" s="194"/>
      <c r="F47" s="193">
        <v>0</v>
      </c>
      <c r="G47" s="194"/>
      <c r="H47" s="193">
        <v>0</v>
      </c>
      <c r="I47" s="194"/>
    </row>
    <row r="48" spans="2:9" ht="15">
      <c r="B48" s="68">
        <v>44280</v>
      </c>
      <c r="C48" s="138">
        <v>4</v>
      </c>
      <c r="D48" s="193">
        <v>2</v>
      </c>
      <c r="E48" s="194"/>
      <c r="F48" s="193">
        <v>1</v>
      </c>
      <c r="G48" s="194"/>
      <c r="H48" s="193">
        <v>1</v>
      </c>
      <c r="I48" s="194"/>
    </row>
    <row r="49" spans="2:9" ht="15">
      <c r="B49" s="68">
        <v>44281</v>
      </c>
      <c r="C49" s="138">
        <v>0</v>
      </c>
      <c r="D49" s="193">
        <v>0</v>
      </c>
      <c r="E49" s="194"/>
      <c r="F49" s="193">
        <v>0</v>
      </c>
      <c r="G49" s="194"/>
      <c r="H49" s="193">
        <v>0</v>
      </c>
      <c r="I49" s="194"/>
    </row>
    <row r="50" spans="2:9" ht="15">
      <c r="B50" s="116">
        <v>44282</v>
      </c>
      <c r="C50" s="117"/>
      <c r="D50" s="176"/>
      <c r="E50" s="177"/>
      <c r="F50" s="176"/>
      <c r="G50" s="177"/>
      <c r="H50" s="176"/>
      <c r="I50" s="177"/>
    </row>
    <row r="51" spans="2:9" ht="15">
      <c r="B51" s="116">
        <v>44283</v>
      </c>
      <c r="C51" s="117"/>
      <c r="D51" s="176"/>
      <c r="E51" s="177"/>
      <c r="F51" s="176"/>
      <c r="G51" s="177"/>
      <c r="H51" s="176"/>
      <c r="I51" s="177"/>
    </row>
    <row r="52" spans="2:9" ht="15">
      <c r="B52" s="68">
        <v>44284</v>
      </c>
      <c r="C52" s="69">
        <v>1</v>
      </c>
      <c r="D52" s="193">
        <v>1</v>
      </c>
      <c r="E52" s="194"/>
      <c r="F52" s="193">
        <v>0</v>
      </c>
      <c r="G52" s="194"/>
      <c r="H52" s="193">
        <v>0</v>
      </c>
      <c r="I52" s="194"/>
    </row>
    <row r="53" spans="2:9" ht="15">
      <c r="B53" s="68">
        <v>44285</v>
      </c>
      <c r="C53" s="69">
        <v>0</v>
      </c>
      <c r="D53" s="193">
        <v>0</v>
      </c>
      <c r="E53" s="194"/>
      <c r="F53" s="193">
        <v>0</v>
      </c>
      <c r="G53" s="194"/>
      <c r="H53" s="193">
        <v>0</v>
      </c>
      <c r="I53" s="194"/>
    </row>
    <row r="54" spans="2:9" ht="15.75" thickBot="1">
      <c r="B54" s="68">
        <v>44286</v>
      </c>
      <c r="C54" s="69"/>
      <c r="D54" s="193"/>
      <c r="E54" s="194"/>
      <c r="F54" s="193"/>
      <c r="G54" s="194"/>
      <c r="H54" s="193"/>
      <c r="I54" s="194"/>
    </row>
    <row r="55" spans="2:9" ht="15.75" thickBot="1">
      <c r="B55" s="35" t="s">
        <v>25</v>
      </c>
      <c r="C55" s="67">
        <f>SUM(C24:C54)</f>
        <v>78</v>
      </c>
      <c r="D55" s="195">
        <f>SUM(D24:D54)</f>
        <v>57</v>
      </c>
      <c r="E55" s="196"/>
      <c r="F55" s="195">
        <f>SUM(F24:F54)</f>
        <v>12</v>
      </c>
      <c r="G55" s="196"/>
      <c r="H55" s="212">
        <f>SUM(H24:H54)</f>
        <v>9</v>
      </c>
      <c r="I55" s="213"/>
    </row>
    <row r="56" spans="2:9" ht="15">
      <c r="B56" s="10"/>
      <c r="C56" s="10"/>
      <c r="D56" s="192"/>
      <c r="E56" s="192"/>
      <c r="F56" s="192"/>
      <c r="G56" s="192"/>
      <c r="H56" s="10"/>
      <c r="I56" s="10"/>
    </row>
    <row r="57" spans="2:9" ht="15">
      <c r="B57" s="10"/>
      <c r="C57" s="10"/>
      <c r="D57" s="10"/>
      <c r="E57" s="10"/>
      <c r="F57" s="192"/>
      <c r="G57" s="192"/>
      <c r="H57" s="10"/>
      <c r="I57" s="10"/>
    </row>
    <row r="58" spans="2:9" ht="15">
      <c r="B58" s="10"/>
      <c r="C58" s="10"/>
      <c r="D58" s="10"/>
      <c r="E58" s="10"/>
      <c r="F58" s="192"/>
      <c r="G58" s="192"/>
      <c r="H58" s="10"/>
      <c r="I58" s="10"/>
    </row>
    <row r="59" spans="2:9" ht="15">
      <c r="B59" s="10"/>
      <c r="C59" s="10"/>
      <c r="D59" s="10"/>
      <c r="E59" s="10"/>
      <c r="F59" s="192"/>
      <c r="G59" s="192"/>
      <c r="H59" s="10"/>
      <c r="I59" s="10"/>
    </row>
    <row r="60" spans="2:9" ht="15.75" thickBot="1">
      <c r="B60" s="10"/>
      <c r="C60" s="10"/>
      <c r="D60" s="10"/>
      <c r="E60" s="10"/>
      <c r="F60" s="192"/>
      <c r="G60" s="192"/>
      <c r="H60" s="10"/>
      <c r="I60" s="10"/>
    </row>
    <row r="61" spans="2:9" ht="15.75">
      <c r="B61" s="44" t="s">
        <v>31</v>
      </c>
      <c r="C61" s="45"/>
      <c r="D61" s="46"/>
      <c r="E61" s="47"/>
      <c r="F61" s="205" t="s">
        <v>28</v>
      </c>
      <c r="G61" s="206"/>
      <c r="H61" s="206"/>
      <c r="I61" s="207"/>
    </row>
    <row r="62" spans="2:9" ht="15">
      <c r="B62" s="48"/>
      <c r="C62" s="49"/>
      <c r="D62" s="49"/>
      <c r="E62" s="49"/>
      <c r="F62" s="197" t="s">
        <v>32</v>
      </c>
      <c r="G62" s="198"/>
      <c r="H62" s="224" t="s">
        <v>3</v>
      </c>
      <c r="I62" s="225"/>
    </row>
    <row r="63" spans="2:9" ht="15">
      <c r="B63" s="42" t="s">
        <v>29</v>
      </c>
      <c r="C63" s="71">
        <v>0</v>
      </c>
      <c r="D63" s="210">
        <v>0</v>
      </c>
      <c r="E63" s="211"/>
      <c r="F63" s="223">
        <v>0</v>
      </c>
      <c r="G63" s="166"/>
      <c r="H63" s="180">
        <v>0</v>
      </c>
      <c r="I63" s="228"/>
    </row>
    <row r="64" spans="2:9" ht="15">
      <c r="B64" s="42" t="s">
        <v>30</v>
      </c>
      <c r="C64" s="71">
        <v>0</v>
      </c>
      <c r="D64" s="210">
        <v>0</v>
      </c>
      <c r="E64" s="211"/>
      <c r="F64" s="223">
        <v>0</v>
      </c>
      <c r="G64" s="166"/>
      <c r="H64" s="180">
        <v>0</v>
      </c>
      <c r="I64" s="228"/>
    </row>
    <row r="65" spans="2:9" ht="15.75" thickBot="1">
      <c r="B65" s="43" t="s">
        <v>15</v>
      </c>
      <c r="C65" s="70">
        <v>0</v>
      </c>
      <c r="D65" s="208">
        <v>0</v>
      </c>
      <c r="E65" s="209"/>
      <c r="F65" s="221">
        <v>0</v>
      </c>
      <c r="G65" s="222"/>
      <c r="H65" s="226">
        <v>0</v>
      </c>
      <c r="I65" s="227"/>
    </row>
    <row r="66" spans="2:9" ht="15.75" thickBot="1">
      <c r="B66" s="50" t="s">
        <v>33</v>
      </c>
      <c r="C66" s="51">
        <f>SUM(C63:C65)</f>
        <v>0</v>
      </c>
      <c r="D66" s="217">
        <f>SUM(D63:D65)</f>
        <v>0</v>
      </c>
      <c r="E66" s="218"/>
      <c r="F66" s="219">
        <f>SUM(F63:F65)</f>
        <v>0</v>
      </c>
      <c r="G66" s="220"/>
      <c r="H66" s="219">
        <f>SUM(H63:H65)</f>
        <v>0</v>
      </c>
      <c r="I66" s="22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54:E54"/>
    <mergeCell ref="F54:G54"/>
    <mergeCell ref="H54:I54"/>
    <mergeCell ref="D55:E55"/>
    <mergeCell ref="F55:G55"/>
    <mergeCell ref="H55:I55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52:E52"/>
    <mergeCell ref="F48:G48"/>
    <mergeCell ref="H48:I48"/>
    <mergeCell ref="D49:E49"/>
    <mergeCell ref="F49:G49"/>
    <mergeCell ref="H49:I49"/>
    <mergeCell ref="D48:E48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38:E38"/>
    <mergeCell ref="F38:G38"/>
    <mergeCell ref="H38:I38"/>
    <mergeCell ref="D41:E41"/>
    <mergeCell ref="F41:G41"/>
    <mergeCell ref="H41:I41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D32:E32"/>
    <mergeCell ref="D33:E33"/>
    <mergeCell ref="F32:G32"/>
    <mergeCell ref="F33:G33"/>
    <mergeCell ref="H32:I32"/>
    <mergeCell ref="H33:I33"/>
    <mergeCell ref="H39:I39"/>
    <mergeCell ref="H40:I40"/>
    <mergeCell ref="D39:E39"/>
    <mergeCell ref="D40:E40"/>
    <mergeCell ref="F39:G39"/>
    <mergeCell ref="F40:G40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="112" zoomScaleNormal="112" zoomScalePageLayoutView="0" workbookViewId="0" topLeftCell="A4">
      <selection activeCell="C17" sqref="C17:D17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44287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36</v>
      </c>
    </row>
    <row r="9" spans="2:9" ht="15">
      <c r="B9" s="38" t="s">
        <v>14</v>
      </c>
      <c r="C9" s="13" t="s">
        <v>3</v>
      </c>
      <c r="D9" s="78">
        <v>36</v>
      </c>
      <c r="E9" s="180">
        <v>8</v>
      </c>
      <c r="F9" s="181"/>
      <c r="G9" s="184" t="s">
        <v>18</v>
      </c>
      <c r="H9" s="185"/>
      <c r="I9" s="74">
        <f>D9/B12</f>
        <v>0.8181818181818182</v>
      </c>
    </row>
    <row r="10" spans="2:9" ht="15">
      <c r="B10" s="38" t="s">
        <v>12</v>
      </c>
      <c r="C10" s="13" t="s">
        <v>4</v>
      </c>
      <c r="D10" s="78">
        <v>0</v>
      </c>
      <c r="E10" s="180">
        <v>0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78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64">
        <f>D55</f>
        <v>44</v>
      </c>
      <c r="C12" s="65" t="s">
        <v>36</v>
      </c>
      <c r="D12" s="22">
        <f>SUM(D9:D11)</f>
        <v>36</v>
      </c>
      <c r="E12" s="161">
        <f>SUM(E9:E11)</f>
        <v>8</v>
      </c>
      <c r="F12" s="162"/>
      <c r="G12" s="163" t="s">
        <v>19</v>
      </c>
      <c r="H12" s="164"/>
      <c r="I12" s="74">
        <v>0.82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f>F55</f>
        <v>26</v>
      </c>
      <c r="C16" s="166">
        <v>4</v>
      </c>
      <c r="D16" s="166"/>
      <c r="E16" s="166">
        <v>10</v>
      </c>
      <c r="F16" s="166"/>
      <c r="G16" s="78">
        <v>10</v>
      </c>
      <c r="H16" s="166">
        <v>2</v>
      </c>
      <c r="I16" s="166"/>
    </row>
    <row r="17" spans="2:9" ht="15">
      <c r="B17" s="79">
        <f>C17+E17+G17+H17</f>
        <v>1</v>
      </c>
      <c r="C17" s="167">
        <f>C16/B16</f>
        <v>0.15384615384615385</v>
      </c>
      <c r="D17" s="167"/>
      <c r="E17" s="167">
        <f>E16/B16</f>
        <v>0.38461538461538464</v>
      </c>
      <c r="F17" s="167"/>
      <c r="G17" s="125">
        <f>G16/B16</f>
        <v>0.38461538461538464</v>
      </c>
      <c r="H17" s="167">
        <f>H16/B16</f>
        <v>0.07692307692307693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1</v>
      </c>
      <c r="I20" s="74">
        <f>H20/D55</f>
        <v>0.022727272727272728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239"/>
    </row>
    <row r="23" spans="2:9" ht="16.5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240" t="s">
        <v>13</v>
      </c>
      <c r="I23" s="241"/>
    </row>
    <row r="24" spans="2:9" ht="15">
      <c r="B24" s="140">
        <v>43922</v>
      </c>
      <c r="C24" s="117"/>
      <c r="D24" s="176"/>
      <c r="E24" s="177"/>
      <c r="F24" s="176"/>
      <c r="G24" s="242"/>
      <c r="H24" s="238"/>
      <c r="I24" s="238"/>
    </row>
    <row r="25" spans="2:9" ht="15">
      <c r="B25" s="140">
        <v>43923</v>
      </c>
      <c r="C25" s="117"/>
      <c r="D25" s="176"/>
      <c r="E25" s="177"/>
      <c r="F25" s="176"/>
      <c r="G25" s="242"/>
      <c r="H25" s="238"/>
      <c r="I25" s="238"/>
    </row>
    <row r="26" spans="2:9" ht="15">
      <c r="B26" s="140">
        <v>43924</v>
      </c>
      <c r="C26" s="117"/>
      <c r="D26" s="176"/>
      <c r="E26" s="177"/>
      <c r="F26" s="176"/>
      <c r="G26" s="242"/>
      <c r="H26" s="238"/>
      <c r="I26" s="238"/>
    </row>
    <row r="27" spans="2:9" ht="15">
      <c r="B27" s="140">
        <v>43925</v>
      </c>
      <c r="C27" s="117"/>
      <c r="D27" s="176"/>
      <c r="E27" s="177"/>
      <c r="F27" s="176"/>
      <c r="G27" s="242"/>
      <c r="H27" s="238"/>
      <c r="I27" s="238"/>
    </row>
    <row r="28" spans="2:9" ht="15">
      <c r="B28" s="128">
        <v>43926</v>
      </c>
      <c r="C28" s="139">
        <v>4</v>
      </c>
      <c r="D28" s="193">
        <v>0</v>
      </c>
      <c r="E28" s="194"/>
      <c r="F28" s="193">
        <v>2</v>
      </c>
      <c r="G28" s="243"/>
      <c r="H28" s="237">
        <v>2</v>
      </c>
      <c r="I28" s="237"/>
    </row>
    <row r="29" spans="2:9" ht="15">
      <c r="B29" s="128">
        <v>43927</v>
      </c>
      <c r="C29" s="139">
        <v>5</v>
      </c>
      <c r="D29" s="193">
        <v>1</v>
      </c>
      <c r="E29" s="194"/>
      <c r="F29" s="193">
        <v>3</v>
      </c>
      <c r="G29" s="194"/>
      <c r="H29" s="237">
        <v>1</v>
      </c>
      <c r="I29" s="237"/>
    </row>
    <row r="30" spans="2:9" ht="15">
      <c r="B30" s="128">
        <v>43928</v>
      </c>
      <c r="C30" s="139">
        <v>4</v>
      </c>
      <c r="D30" s="193">
        <v>1</v>
      </c>
      <c r="E30" s="194"/>
      <c r="F30" s="193">
        <v>2</v>
      </c>
      <c r="G30" s="194"/>
      <c r="H30" s="237">
        <v>1</v>
      </c>
      <c r="I30" s="237"/>
    </row>
    <row r="31" spans="2:9" ht="15">
      <c r="B31" s="128">
        <v>43929</v>
      </c>
      <c r="C31" s="139">
        <v>4</v>
      </c>
      <c r="D31" s="193">
        <v>3</v>
      </c>
      <c r="E31" s="194"/>
      <c r="F31" s="193">
        <v>1</v>
      </c>
      <c r="G31" s="194"/>
      <c r="H31" s="237">
        <v>0</v>
      </c>
      <c r="I31" s="237"/>
    </row>
    <row r="32" spans="2:9" ht="15">
      <c r="B32" s="128">
        <v>43930</v>
      </c>
      <c r="C32" s="139">
        <v>4</v>
      </c>
      <c r="D32" s="193">
        <v>2</v>
      </c>
      <c r="E32" s="194"/>
      <c r="F32" s="193">
        <v>2</v>
      </c>
      <c r="G32" s="194"/>
      <c r="H32" s="237">
        <v>0</v>
      </c>
      <c r="I32" s="237"/>
    </row>
    <row r="33" spans="2:9" ht="15">
      <c r="B33" s="140">
        <v>43931</v>
      </c>
      <c r="C33" s="117"/>
      <c r="D33" s="176"/>
      <c r="E33" s="177"/>
      <c r="F33" s="176"/>
      <c r="G33" s="177"/>
      <c r="H33" s="238"/>
      <c r="I33" s="238"/>
    </row>
    <row r="34" spans="2:9" ht="15">
      <c r="B34" s="140">
        <v>43932</v>
      </c>
      <c r="C34" s="117"/>
      <c r="D34" s="176"/>
      <c r="E34" s="177"/>
      <c r="F34" s="176"/>
      <c r="G34" s="177"/>
      <c r="H34" s="238"/>
      <c r="I34" s="238"/>
    </row>
    <row r="35" spans="2:9" ht="15">
      <c r="B35" s="128">
        <v>43933</v>
      </c>
      <c r="C35" s="139">
        <v>4</v>
      </c>
      <c r="D35" s="193">
        <v>3</v>
      </c>
      <c r="E35" s="194"/>
      <c r="F35" s="193">
        <v>1</v>
      </c>
      <c r="G35" s="194"/>
      <c r="H35" s="237">
        <v>0</v>
      </c>
      <c r="I35" s="237"/>
    </row>
    <row r="36" spans="2:9" ht="15">
      <c r="B36" s="128">
        <v>43934</v>
      </c>
      <c r="C36" s="139">
        <v>4</v>
      </c>
      <c r="D36" s="193">
        <v>2</v>
      </c>
      <c r="E36" s="194"/>
      <c r="F36" s="193">
        <v>2</v>
      </c>
      <c r="G36" s="194"/>
      <c r="H36" s="237">
        <v>0</v>
      </c>
      <c r="I36" s="237"/>
    </row>
    <row r="37" spans="2:9" ht="15">
      <c r="B37" s="128">
        <v>43935</v>
      </c>
      <c r="C37" s="139">
        <v>4</v>
      </c>
      <c r="D37" s="193">
        <v>4</v>
      </c>
      <c r="E37" s="194"/>
      <c r="F37" s="193">
        <v>0</v>
      </c>
      <c r="G37" s="194"/>
      <c r="H37" s="237">
        <v>0</v>
      </c>
      <c r="I37" s="237"/>
    </row>
    <row r="38" spans="2:9" ht="15">
      <c r="B38" s="128">
        <v>43936</v>
      </c>
      <c r="C38" s="139">
        <v>4</v>
      </c>
      <c r="D38" s="193">
        <v>4</v>
      </c>
      <c r="E38" s="194"/>
      <c r="F38" s="193">
        <v>0</v>
      </c>
      <c r="G38" s="194"/>
      <c r="H38" s="237">
        <v>0</v>
      </c>
      <c r="I38" s="237"/>
    </row>
    <row r="39" spans="2:9" ht="15">
      <c r="B39" s="128">
        <v>43937</v>
      </c>
      <c r="C39" s="139">
        <v>4</v>
      </c>
      <c r="D39" s="193">
        <v>4</v>
      </c>
      <c r="E39" s="194"/>
      <c r="F39" s="193">
        <v>0</v>
      </c>
      <c r="G39" s="194"/>
      <c r="H39" s="237">
        <v>0</v>
      </c>
      <c r="I39" s="237"/>
    </row>
    <row r="40" spans="2:9" ht="15">
      <c r="B40" s="140">
        <v>43938</v>
      </c>
      <c r="C40" s="117"/>
      <c r="D40" s="176"/>
      <c r="E40" s="177"/>
      <c r="F40" s="176"/>
      <c r="G40" s="177"/>
      <c r="H40" s="238"/>
      <c r="I40" s="238"/>
    </row>
    <row r="41" spans="2:9" ht="15">
      <c r="B41" s="140">
        <v>43939</v>
      </c>
      <c r="C41" s="117"/>
      <c r="D41" s="176"/>
      <c r="E41" s="177"/>
      <c r="F41" s="176"/>
      <c r="G41" s="177"/>
      <c r="H41" s="238"/>
      <c r="I41" s="238"/>
    </row>
    <row r="42" spans="2:9" ht="15">
      <c r="B42" s="128">
        <v>43940</v>
      </c>
      <c r="C42" s="139">
        <v>4</v>
      </c>
      <c r="D42" s="193">
        <v>0</v>
      </c>
      <c r="E42" s="194"/>
      <c r="F42" s="193">
        <v>2</v>
      </c>
      <c r="G42" s="194"/>
      <c r="H42" s="237">
        <v>2</v>
      </c>
      <c r="I42" s="237"/>
    </row>
    <row r="43" spans="2:9" ht="15">
      <c r="B43" s="128">
        <v>43941</v>
      </c>
      <c r="C43" s="139">
        <v>5</v>
      </c>
      <c r="D43" s="193">
        <v>3</v>
      </c>
      <c r="E43" s="194"/>
      <c r="F43" s="193">
        <v>2</v>
      </c>
      <c r="G43" s="194"/>
      <c r="H43" s="237">
        <v>0</v>
      </c>
      <c r="I43" s="237"/>
    </row>
    <row r="44" spans="2:9" ht="15">
      <c r="B44" s="140">
        <v>43942</v>
      </c>
      <c r="C44" s="117"/>
      <c r="D44" s="176"/>
      <c r="E44" s="177"/>
      <c r="F44" s="176"/>
      <c r="G44" s="177"/>
      <c r="H44" s="238"/>
      <c r="I44" s="238"/>
    </row>
    <row r="45" spans="2:9" ht="15">
      <c r="B45" s="128">
        <v>43943</v>
      </c>
      <c r="C45" s="139">
        <v>4</v>
      </c>
      <c r="D45" s="193">
        <v>2</v>
      </c>
      <c r="E45" s="194"/>
      <c r="F45" s="193">
        <v>2</v>
      </c>
      <c r="G45" s="194"/>
      <c r="H45" s="237">
        <v>0</v>
      </c>
      <c r="I45" s="237"/>
    </row>
    <row r="46" spans="2:9" ht="15">
      <c r="B46" s="128">
        <v>43944</v>
      </c>
      <c r="C46" s="139">
        <v>4</v>
      </c>
      <c r="D46" s="193">
        <v>1</v>
      </c>
      <c r="E46" s="194"/>
      <c r="F46" s="193">
        <v>2</v>
      </c>
      <c r="G46" s="194"/>
      <c r="H46" s="237">
        <v>1</v>
      </c>
      <c r="I46" s="237"/>
    </row>
    <row r="47" spans="2:9" ht="15">
      <c r="B47" s="140">
        <v>43945</v>
      </c>
      <c r="C47" s="117"/>
      <c r="D47" s="176"/>
      <c r="E47" s="177"/>
      <c r="F47" s="176"/>
      <c r="G47" s="177"/>
      <c r="H47" s="238"/>
      <c r="I47" s="238"/>
    </row>
    <row r="48" spans="2:9" ht="15">
      <c r="B48" s="140">
        <v>43946</v>
      </c>
      <c r="C48" s="117"/>
      <c r="D48" s="176"/>
      <c r="E48" s="177"/>
      <c r="F48" s="176"/>
      <c r="G48" s="177"/>
      <c r="H48" s="238"/>
      <c r="I48" s="238"/>
    </row>
    <row r="49" spans="2:9" ht="15">
      <c r="B49" s="128">
        <v>43947</v>
      </c>
      <c r="C49" s="139">
        <v>5</v>
      </c>
      <c r="D49" s="193">
        <v>4</v>
      </c>
      <c r="E49" s="194"/>
      <c r="F49" s="193">
        <v>1</v>
      </c>
      <c r="G49" s="194"/>
      <c r="H49" s="237">
        <v>0</v>
      </c>
      <c r="I49" s="237"/>
    </row>
    <row r="50" spans="2:9" ht="15">
      <c r="B50" s="128">
        <v>43948</v>
      </c>
      <c r="C50" s="139">
        <v>4</v>
      </c>
      <c r="D50" s="193">
        <v>3</v>
      </c>
      <c r="E50" s="194"/>
      <c r="F50" s="193">
        <v>1</v>
      </c>
      <c r="G50" s="194"/>
      <c r="H50" s="237">
        <v>0</v>
      </c>
      <c r="I50" s="237"/>
    </row>
    <row r="51" spans="2:9" ht="15">
      <c r="B51" s="128">
        <v>43949</v>
      </c>
      <c r="C51" s="139">
        <v>4</v>
      </c>
      <c r="D51" s="193">
        <v>3</v>
      </c>
      <c r="E51" s="194"/>
      <c r="F51" s="193">
        <v>0</v>
      </c>
      <c r="G51" s="194"/>
      <c r="H51" s="237">
        <v>1</v>
      </c>
      <c r="I51" s="237"/>
    </row>
    <row r="52" spans="2:9" ht="15">
      <c r="B52" s="128">
        <v>43950</v>
      </c>
      <c r="C52" s="139">
        <v>4</v>
      </c>
      <c r="D52" s="193">
        <v>1</v>
      </c>
      <c r="E52" s="194"/>
      <c r="F52" s="193">
        <v>2</v>
      </c>
      <c r="G52" s="194"/>
      <c r="H52" s="237">
        <v>1</v>
      </c>
      <c r="I52" s="237"/>
    </row>
    <row r="53" spans="2:9" ht="15">
      <c r="B53" s="128">
        <v>43951</v>
      </c>
      <c r="C53" s="139">
        <v>4</v>
      </c>
      <c r="D53" s="193">
        <v>3</v>
      </c>
      <c r="E53" s="194"/>
      <c r="F53" s="193">
        <v>1</v>
      </c>
      <c r="G53" s="194"/>
      <c r="H53" s="237">
        <v>0</v>
      </c>
      <c r="I53" s="237"/>
    </row>
    <row r="54" spans="2:9" ht="15.75" thickBot="1">
      <c r="B54" s="128"/>
      <c r="C54" s="80"/>
      <c r="D54" s="244"/>
      <c r="E54" s="244"/>
      <c r="F54" s="245"/>
      <c r="G54" s="245"/>
      <c r="H54" s="245"/>
      <c r="I54" s="246"/>
    </row>
    <row r="55" spans="2:9" ht="15.75" thickBot="1">
      <c r="B55" s="35" t="s">
        <v>25</v>
      </c>
      <c r="C55" s="67">
        <f>SUM(C24:C54)</f>
        <v>79</v>
      </c>
      <c r="D55" s="195">
        <f>SUM(D24:D54)</f>
        <v>44</v>
      </c>
      <c r="E55" s="196"/>
      <c r="F55" s="195">
        <f>SUM(F24:F54)</f>
        <v>26</v>
      </c>
      <c r="G55" s="196"/>
      <c r="H55" s="212">
        <f>SUM(H24:H54)</f>
        <v>9</v>
      </c>
      <c r="I55" s="213"/>
    </row>
    <row r="56" spans="2:9" ht="15">
      <c r="B56" s="10"/>
      <c r="C56" s="10"/>
      <c r="D56" s="192"/>
      <c r="E56" s="192"/>
      <c r="F56" s="192"/>
      <c r="G56" s="192"/>
      <c r="H56" s="10"/>
      <c r="I56" s="10"/>
    </row>
    <row r="57" spans="2:9" ht="15">
      <c r="B57" s="10"/>
      <c r="C57" s="10"/>
      <c r="D57" s="10"/>
      <c r="E57" s="10"/>
      <c r="F57" s="192"/>
      <c r="G57" s="192"/>
      <c r="H57" s="10"/>
      <c r="I57" s="10"/>
    </row>
    <row r="58" spans="2:9" ht="15">
      <c r="B58" s="10"/>
      <c r="C58" s="10"/>
      <c r="D58" s="10"/>
      <c r="E58" s="10"/>
      <c r="F58" s="192"/>
      <c r="G58" s="192"/>
      <c r="H58" s="10"/>
      <c r="I58" s="10"/>
    </row>
    <row r="59" spans="2:9" ht="15">
      <c r="B59" s="10"/>
      <c r="C59" s="10"/>
      <c r="D59" s="10"/>
      <c r="E59" s="10"/>
      <c r="F59" s="192"/>
      <c r="G59" s="192"/>
      <c r="H59" s="10"/>
      <c r="I59" s="10"/>
    </row>
    <row r="60" spans="2:9" ht="15.75" thickBot="1">
      <c r="B60" s="10"/>
      <c r="C60" s="10"/>
      <c r="D60" s="10"/>
      <c r="E60" s="10"/>
      <c r="F60" s="192"/>
      <c r="G60" s="192"/>
      <c r="H60" s="10"/>
      <c r="I60" s="10"/>
    </row>
    <row r="61" spans="2:9" ht="15.75">
      <c r="B61" s="44" t="s">
        <v>31</v>
      </c>
      <c r="C61" s="45"/>
      <c r="D61" s="46"/>
      <c r="E61" s="47"/>
      <c r="F61" s="205" t="s">
        <v>28</v>
      </c>
      <c r="G61" s="206"/>
      <c r="H61" s="206"/>
      <c r="I61" s="207"/>
    </row>
    <row r="62" spans="2:9" ht="15">
      <c r="B62" s="48"/>
      <c r="C62" s="49"/>
      <c r="D62" s="49"/>
      <c r="E62" s="49"/>
      <c r="F62" s="197" t="s">
        <v>32</v>
      </c>
      <c r="G62" s="198"/>
      <c r="H62" s="224" t="s">
        <v>3</v>
      </c>
      <c r="I62" s="225"/>
    </row>
    <row r="63" spans="2:9" ht="15">
      <c r="B63" s="42" t="s">
        <v>29</v>
      </c>
      <c r="C63" s="78">
        <v>0</v>
      </c>
      <c r="D63" s="210">
        <v>0</v>
      </c>
      <c r="E63" s="211"/>
      <c r="F63" s="223">
        <v>0</v>
      </c>
      <c r="G63" s="166"/>
      <c r="H63" s="180">
        <v>0</v>
      </c>
      <c r="I63" s="228"/>
    </row>
    <row r="64" spans="2:9" ht="15">
      <c r="B64" s="42" t="s">
        <v>30</v>
      </c>
      <c r="C64" s="78">
        <v>0</v>
      </c>
      <c r="D64" s="210">
        <v>0</v>
      </c>
      <c r="E64" s="211"/>
      <c r="F64" s="223">
        <v>0</v>
      </c>
      <c r="G64" s="166"/>
      <c r="H64" s="180">
        <v>0</v>
      </c>
      <c r="I64" s="228"/>
    </row>
    <row r="65" spans="2:9" ht="15.75" thickBot="1">
      <c r="B65" s="43" t="s">
        <v>15</v>
      </c>
      <c r="C65" s="77">
        <v>0</v>
      </c>
      <c r="D65" s="208">
        <v>0</v>
      </c>
      <c r="E65" s="209"/>
      <c r="F65" s="221">
        <v>0</v>
      </c>
      <c r="G65" s="222"/>
      <c r="H65" s="226">
        <v>0</v>
      </c>
      <c r="I65" s="227"/>
    </row>
    <row r="66" spans="2:9" ht="15.75" thickBot="1">
      <c r="B66" s="50" t="s">
        <v>33</v>
      </c>
      <c r="C66" s="51">
        <f>SUM(C63:C65)</f>
        <v>0</v>
      </c>
      <c r="D66" s="217">
        <v>0</v>
      </c>
      <c r="E66" s="218"/>
      <c r="F66" s="219">
        <f>SUM(F63:F65)</f>
        <v>0</v>
      </c>
      <c r="G66" s="220"/>
      <c r="H66" s="219">
        <f>SUM(H63:H65)</f>
        <v>0</v>
      </c>
      <c r="I66" s="22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55:E55"/>
    <mergeCell ref="F55:G55"/>
    <mergeCell ref="H55:I55"/>
    <mergeCell ref="D52:E52"/>
    <mergeCell ref="F52:G52"/>
    <mergeCell ref="D53:E53"/>
    <mergeCell ref="F53:G53"/>
    <mergeCell ref="F61:I61"/>
    <mergeCell ref="F62:G62"/>
    <mergeCell ref="H62:I62"/>
    <mergeCell ref="D51:E51"/>
    <mergeCell ref="F51:G51"/>
    <mergeCell ref="D48:E48"/>
    <mergeCell ref="F48:G48"/>
    <mergeCell ref="D49:E49"/>
    <mergeCell ref="F49:G49"/>
    <mergeCell ref="D54:E54"/>
    <mergeCell ref="F54:G54"/>
    <mergeCell ref="H54:I54"/>
    <mergeCell ref="H51:I51"/>
    <mergeCell ref="H52:I52"/>
    <mergeCell ref="H53:I53"/>
    <mergeCell ref="D46:E46"/>
    <mergeCell ref="F46:G46"/>
    <mergeCell ref="D47:E47"/>
    <mergeCell ref="F47:G47"/>
    <mergeCell ref="D44:E44"/>
    <mergeCell ref="F44:G44"/>
    <mergeCell ref="D45:E45"/>
    <mergeCell ref="F45:G45"/>
    <mergeCell ref="D50:E50"/>
    <mergeCell ref="F50:G50"/>
    <mergeCell ref="D37:E37"/>
    <mergeCell ref="F37:G37"/>
    <mergeCell ref="D34:E34"/>
    <mergeCell ref="F34:G34"/>
    <mergeCell ref="D35:E35"/>
    <mergeCell ref="F35:G35"/>
    <mergeCell ref="D42:E42"/>
    <mergeCell ref="F42:G42"/>
    <mergeCell ref="D43:E43"/>
    <mergeCell ref="F43:G43"/>
    <mergeCell ref="D38:E38"/>
    <mergeCell ref="F38:G38"/>
    <mergeCell ref="D41:E41"/>
    <mergeCell ref="F41:G41"/>
    <mergeCell ref="D39:E39"/>
    <mergeCell ref="F40:G40"/>
    <mergeCell ref="D40:E40"/>
    <mergeCell ref="F39:G39"/>
    <mergeCell ref="D30:E30"/>
    <mergeCell ref="F30:G30"/>
    <mergeCell ref="D31:E31"/>
    <mergeCell ref="F31:G31"/>
    <mergeCell ref="D28:E28"/>
    <mergeCell ref="F28:G28"/>
    <mergeCell ref="D29:E29"/>
    <mergeCell ref="F29:G29"/>
    <mergeCell ref="D36:E36"/>
    <mergeCell ref="F36:G36"/>
    <mergeCell ref="D33:E33"/>
    <mergeCell ref="D32:E32"/>
    <mergeCell ref="F33:G33"/>
    <mergeCell ref="F32:G32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20:G20"/>
    <mergeCell ref="B22:I22"/>
    <mergeCell ref="D23:E23"/>
    <mergeCell ref="F23:G23"/>
    <mergeCell ref="H23:I23"/>
    <mergeCell ref="D26:E26"/>
    <mergeCell ref="F26:G26"/>
    <mergeCell ref="D27:E27"/>
    <mergeCell ref="F27:G27"/>
    <mergeCell ref="D24:E24"/>
    <mergeCell ref="F24:G24"/>
    <mergeCell ref="D25:E25"/>
    <mergeCell ref="F25:G2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2:I42"/>
    <mergeCell ref="H43:I43"/>
    <mergeCell ref="H45:I45"/>
    <mergeCell ref="H46:I46"/>
    <mergeCell ref="H49:I49"/>
    <mergeCell ref="H50:I50"/>
    <mergeCell ref="H40:I40"/>
    <mergeCell ref="H41:I41"/>
    <mergeCell ref="H44:I44"/>
    <mergeCell ref="H47:I47"/>
    <mergeCell ref="H48:I4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16.7109375" style="0" customWidth="1"/>
    <col min="8" max="8" width="22.851562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44317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49</v>
      </c>
    </row>
    <row r="9" spans="2:9" ht="15">
      <c r="B9" s="38" t="s">
        <v>14</v>
      </c>
      <c r="C9" s="13" t="s">
        <v>3</v>
      </c>
      <c r="D9" s="81">
        <v>49</v>
      </c>
      <c r="E9" s="180">
        <v>7</v>
      </c>
      <c r="F9" s="181"/>
      <c r="G9" s="184" t="s">
        <v>18</v>
      </c>
      <c r="H9" s="185"/>
      <c r="I9" s="74">
        <f>I8/B12</f>
        <v>0.875</v>
      </c>
    </row>
    <row r="10" spans="2:9" ht="15">
      <c r="B10" s="38" t="s">
        <v>12</v>
      </c>
      <c r="C10" s="13" t="s">
        <v>4</v>
      </c>
      <c r="D10" s="81">
        <v>0</v>
      </c>
      <c r="E10" s="180">
        <v>0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81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64">
        <f>D55</f>
        <v>56</v>
      </c>
      <c r="C12" s="65" t="s">
        <v>36</v>
      </c>
      <c r="D12" s="22">
        <f>SUM(D9:D11)</f>
        <v>49</v>
      </c>
      <c r="E12" s="161">
        <f>SUM(E9:E11)</f>
        <v>7</v>
      </c>
      <c r="F12" s="162"/>
      <c r="G12" s="163" t="s">
        <v>19</v>
      </c>
      <c r="H12" s="164"/>
      <c r="I12" s="75">
        <f>I8/B12</f>
        <v>0.875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f>F55</f>
        <v>20</v>
      </c>
      <c r="C16" s="166">
        <v>2</v>
      </c>
      <c r="D16" s="166"/>
      <c r="E16" s="166">
        <v>5</v>
      </c>
      <c r="F16" s="166"/>
      <c r="G16" s="81">
        <v>11</v>
      </c>
      <c r="H16" s="166">
        <v>2</v>
      </c>
      <c r="I16" s="166"/>
    </row>
    <row r="17" spans="2:9" ht="15">
      <c r="B17" s="82">
        <f>C17+E17+G17+H17</f>
        <v>1</v>
      </c>
      <c r="C17" s="167">
        <f>C16/B16</f>
        <v>0.1</v>
      </c>
      <c r="D17" s="167"/>
      <c r="E17" s="167">
        <f>E16/B16</f>
        <v>0.25</v>
      </c>
      <c r="F17" s="167"/>
      <c r="G17" s="82">
        <f>G16/B16</f>
        <v>0.55</v>
      </c>
      <c r="H17" s="167">
        <f>H16/B16</f>
        <v>0.1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1</v>
      </c>
      <c r="I20" s="63">
        <f>H20/B12</f>
        <v>0.017857142857142856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239"/>
    </row>
    <row r="23" spans="2:9" ht="16.5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170" t="s">
        <v>13</v>
      </c>
      <c r="I23" s="171"/>
    </row>
    <row r="24" spans="2:9" ht="15">
      <c r="B24" s="140">
        <v>43952</v>
      </c>
      <c r="C24" s="117"/>
      <c r="D24" s="176"/>
      <c r="E24" s="177"/>
      <c r="F24" s="176"/>
      <c r="G24" s="177"/>
      <c r="H24" s="176"/>
      <c r="I24" s="249"/>
    </row>
    <row r="25" spans="2:9" ht="15">
      <c r="B25" s="140">
        <v>43953</v>
      </c>
      <c r="C25" s="117"/>
      <c r="D25" s="176"/>
      <c r="E25" s="177"/>
      <c r="F25" s="176"/>
      <c r="G25" s="177"/>
      <c r="H25" s="176"/>
      <c r="I25" s="249"/>
    </row>
    <row r="26" spans="2:9" ht="15">
      <c r="B26" s="128">
        <v>43954</v>
      </c>
      <c r="C26" s="69">
        <v>4</v>
      </c>
      <c r="D26" s="193">
        <v>1</v>
      </c>
      <c r="E26" s="194"/>
      <c r="F26" s="193">
        <v>3</v>
      </c>
      <c r="G26" s="194"/>
      <c r="H26" s="193">
        <v>0</v>
      </c>
      <c r="I26" s="250"/>
    </row>
    <row r="27" spans="2:9" ht="15">
      <c r="B27" s="128">
        <v>43955</v>
      </c>
      <c r="C27" s="69">
        <v>4</v>
      </c>
      <c r="D27" s="193">
        <v>2</v>
      </c>
      <c r="E27" s="194"/>
      <c r="F27" s="193">
        <v>1</v>
      </c>
      <c r="G27" s="194"/>
      <c r="H27" s="193">
        <v>1</v>
      </c>
      <c r="I27" s="250"/>
    </row>
    <row r="28" spans="2:9" ht="15">
      <c r="B28" s="128">
        <v>43956</v>
      </c>
      <c r="C28" s="69">
        <v>4</v>
      </c>
      <c r="D28" s="193">
        <v>2</v>
      </c>
      <c r="E28" s="194"/>
      <c r="F28" s="193">
        <v>2</v>
      </c>
      <c r="G28" s="194"/>
      <c r="H28" s="193">
        <v>0</v>
      </c>
      <c r="I28" s="250"/>
    </row>
    <row r="29" spans="2:9" ht="15">
      <c r="B29" s="128">
        <v>43957</v>
      </c>
      <c r="C29" s="69">
        <v>4</v>
      </c>
      <c r="D29" s="193">
        <v>3</v>
      </c>
      <c r="E29" s="194"/>
      <c r="F29" s="193">
        <v>1</v>
      </c>
      <c r="G29" s="194"/>
      <c r="H29" s="193">
        <v>0</v>
      </c>
      <c r="I29" s="250"/>
    </row>
    <row r="30" spans="2:9" ht="15">
      <c r="B30" s="128">
        <v>43958</v>
      </c>
      <c r="C30" s="69">
        <v>4</v>
      </c>
      <c r="D30" s="193">
        <v>3</v>
      </c>
      <c r="E30" s="194"/>
      <c r="F30" s="193">
        <v>1</v>
      </c>
      <c r="G30" s="194"/>
      <c r="H30" s="193">
        <v>0</v>
      </c>
      <c r="I30" s="250"/>
    </row>
    <row r="31" spans="2:9" ht="15">
      <c r="B31" s="140">
        <v>43959</v>
      </c>
      <c r="C31" s="117"/>
      <c r="D31" s="176"/>
      <c r="E31" s="177"/>
      <c r="F31" s="176"/>
      <c r="G31" s="177"/>
      <c r="H31" s="176"/>
      <c r="I31" s="249"/>
    </row>
    <row r="32" spans="2:9" ht="15">
      <c r="B32" s="140">
        <v>43960</v>
      </c>
      <c r="C32" s="117"/>
      <c r="D32" s="176"/>
      <c r="E32" s="177"/>
      <c r="F32" s="176"/>
      <c r="G32" s="177"/>
      <c r="H32" s="176"/>
      <c r="I32" s="249"/>
    </row>
    <row r="33" spans="2:9" ht="15">
      <c r="B33" s="128">
        <v>43961</v>
      </c>
      <c r="C33" s="69">
        <v>4</v>
      </c>
      <c r="D33" s="193">
        <v>3</v>
      </c>
      <c r="E33" s="194"/>
      <c r="F33" s="193">
        <v>1</v>
      </c>
      <c r="G33" s="194"/>
      <c r="H33" s="193">
        <v>0</v>
      </c>
      <c r="I33" s="250"/>
    </row>
    <row r="34" spans="2:9" ht="15">
      <c r="B34" s="128">
        <v>43962</v>
      </c>
      <c r="C34" s="69">
        <v>4</v>
      </c>
      <c r="D34" s="193">
        <v>2</v>
      </c>
      <c r="E34" s="194"/>
      <c r="F34" s="193">
        <v>2</v>
      </c>
      <c r="G34" s="194"/>
      <c r="H34" s="193">
        <v>0</v>
      </c>
      <c r="I34" s="250"/>
    </row>
    <row r="35" spans="2:9" ht="15">
      <c r="B35" s="128">
        <v>43963</v>
      </c>
      <c r="C35" s="69">
        <v>4</v>
      </c>
      <c r="D35" s="193">
        <v>3</v>
      </c>
      <c r="E35" s="194"/>
      <c r="F35" s="193">
        <v>1</v>
      </c>
      <c r="G35" s="194"/>
      <c r="H35" s="193">
        <v>0</v>
      </c>
      <c r="I35" s="250"/>
    </row>
    <row r="36" spans="2:9" ht="15">
      <c r="B36" s="128">
        <v>43964</v>
      </c>
      <c r="C36" s="69">
        <v>4</v>
      </c>
      <c r="D36" s="193">
        <v>4</v>
      </c>
      <c r="E36" s="194"/>
      <c r="F36" s="193">
        <v>0</v>
      </c>
      <c r="G36" s="194"/>
      <c r="H36" s="193">
        <v>0</v>
      </c>
      <c r="I36" s="250"/>
    </row>
    <row r="37" spans="2:9" ht="15">
      <c r="B37" s="128">
        <v>43965</v>
      </c>
      <c r="C37" s="69">
        <v>4</v>
      </c>
      <c r="D37" s="193">
        <v>3</v>
      </c>
      <c r="E37" s="194"/>
      <c r="F37" s="193">
        <v>1</v>
      </c>
      <c r="G37" s="194"/>
      <c r="H37" s="193">
        <v>0</v>
      </c>
      <c r="I37" s="250"/>
    </row>
    <row r="38" spans="2:9" ht="15">
      <c r="B38" s="140">
        <v>43966</v>
      </c>
      <c r="C38" s="117"/>
      <c r="D38" s="176"/>
      <c r="E38" s="177"/>
      <c r="F38" s="176"/>
      <c r="G38" s="177"/>
      <c r="H38" s="176"/>
      <c r="I38" s="249"/>
    </row>
    <row r="39" spans="2:9" ht="15">
      <c r="B39" s="140">
        <v>43967</v>
      </c>
      <c r="C39" s="117"/>
      <c r="D39" s="176"/>
      <c r="E39" s="177"/>
      <c r="F39" s="176"/>
      <c r="G39" s="177"/>
      <c r="H39" s="176"/>
      <c r="I39" s="249"/>
    </row>
    <row r="40" spans="2:9" ht="15">
      <c r="B40" s="128">
        <v>43968</v>
      </c>
      <c r="C40" s="69">
        <v>4</v>
      </c>
      <c r="D40" s="193">
        <v>3</v>
      </c>
      <c r="E40" s="194"/>
      <c r="F40" s="193">
        <v>0</v>
      </c>
      <c r="G40" s="194"/>
      <c r="H40" s="193">
        <v>1</v>
      </c>
      <c r="I40" s="250"/>
    </row>
    <row r="41" spans="2:9" ht="15">
      <c r="B41" s="128">
        <v>43969</v>
      </c>
      <c r="C41" s="69">
        <v>4</v>
      </c>
      <c r="D41" s="193">
        <v>4</v>
      </c>
      <c r="E41" s="194"/>
      <c r="F41" s="193">
        <v>0</v>
      </c>
      <c r="G41" s="194"/>
      <c r="H41" s="193">
        <v>0</v>
      </c>
      <c r="I41" s="250"/>
    </row>
    <row r="42" spans="2:9" ht="15">
      <c r="B42" s="128">
        <v>43970</v>
      </c>
      <c r="C42" s="69">
        <v>4</v>
      </c>
      <c r="D42" s="193">
        <v>3</v>
      </c>
      <c r="E42" s="194"/>
      <c r="F42" s="193">
        <v>0</v>
      </c>
      <c r="G42" s="194"/>
      <c r="H42" s="193">
        <v>1</v>
      </c>
      <c r="I42" s="250"/>
    </row>
    <row r="43" spans="2:9" ht="15">
      <c r="B43" s="128">
        <v>43971</v>
      </c>
      <c r="C43" s="69">
        <v>4</v>
      </c>
      <c r="D43" s="193">
        <v>3</v>
      </c>
      <c r="E43" s="194"/>
      <c r="F43" s="193">
        <v>1</v>
      </c>
      <c r="G43" s="194"/>
      <c r="H43" s="193">
        <v>0</v>
      </c>
      <c r="I43" s="250"/>
    </row>
    <row r="44" spans="2:9" ht="15">
      <c r="B44" s="128">
        <v>43972</v>
      </c>
      <c r="C44" s="69">
        <v>4</v>
      </c>
      <c r="D44" s="193">
        <v>2</v>
      </c>
      <c r="E44" s="194"/>
      <c r="F44" s="193">
        <v>1</v>
      </c>
      <c r="G44" s="194"/>
      <c r="H44" s="193">
        <v>1</v>
      </c>
      <c r="I44" s="250"/>
    </row>
    <row r="45" spans="2:9" ht="15">
      <c r="B45" s="140">
        <v>43973</v>
      </c>
      <c r="C45" s="117"/>
      <c r="D45" s="176"/>
      <c r="E45" s="177"/>
      <c r="F45" s="176"/>
      <c r="G45" s="177"/>
      <c r="H45" s="176"/>
      <c r="I45" s="249"/>
    </row>
    <row r="46" spans="2:9" ht="15">
      <c r="B46" s="140">
        <v>43974</v>
      </c>
      <c r="C46" s="117"/>
      <c r="D46" s="176"/>
      <c r="E46" s="177"/>
      <c r="F46" s="176"/>
      <c r="G46" s="177"/>
      <c r="H46" s="176"/>
      <c r="I46" s="249"/>
    </row>
    <row r="47" spans="2:9" ht="15">
      <c r="B47" s="128">
        <v>43975</v>
      </c>
      <c r="C47" s="69">
        <v>4</v>
      </c>
      <c r="D47" s="193">
        <v>2</v>
      </c>
      <c r="E47" s="194"/>
      <c r="F47" s="193">
        <v>2</v>
      </c>
      <c r="G47" s="194"/>
      <c r="H47" s="193">
        <v>0</v>
      </c>
      <c r="I47" s="250"/>
    </row>
    <row r="48" spans="2:9" ht="15">
      <c r="B48" s="128">
        <v>43976</v>
      </c>
      <c r="C48" s="69">
        <v>4</v>
      </c>
      <c r="D48" s="193">
        <v>2</v>
      </c>
      <c r="E48" s="194"/>
      <c r="F48" s="193">
        <v>0</v>
      </c>
      <c r="G48" s="194"/>
      <c r="H48" s="193">
        <v>2</v>
      </c>
      <c r="I48" s="250"/>
    </row>
    <row r="49" spans="2:9" ht="15">
      <c r="B49" s="128">
        <v>43977</v>
      </c>
      <c r="C49" s="69">
        <v>4</v>
      </c>
      <c r="D49" s="193">
        <v>2</v>
      </c>
      <c r="E49" s="194"/>
      <c r="F49" s="193">
        <v>1</v>
      </c>
      <c r="G49" s="194"/>
      <c r="H49" s="193">
        <v>1</v>
      </c>
      <c r="I49" s="250"/>
    </row>
    <row r="50" spans="2:9" ht="15">
      <c r="B50" s="128">
        <v>43978</v>
      </c>
      <c r="C50" s="69">
        <v>4</v>
      </c>
      <c r="D50" s="193">
        <v>3</v>
      </c>
      <c r="E50" s="194"/>
      <c r="F50" s="193">
        <v>1</v>
      </c>
      <c r="G50" s="194"/>
      <c r="H50" s="193">
        <v>0</v>
      </c>
      <c r="I50" s="250"/>
    </row>
    <row r="51" spans="2:9" ht="15">
      <c r="B51" s="128">
        <v>43979</v>
      </c>
      <c r="C51" s="69">
        <v>4</v>
      </c>
      <c r="D51" s="193">
        <v>4</v>
      </c>
      <c r="E51" s="194"/>
      <c r="F51" s="193">
        <v>0</v>
      </c>
      <c r="G51" s="194"/>
      <c r="H51" s="193">
        <v>0</v>
      </c>
      <c r="I51" s="250"/>
    </row>
    <row r="52" spans="2:9" ht="15">
      <c r="B52" s="140">
        <v>43980</v>
      </c>
      <c r="C52" s="117"/>
      <c r="D52" s="176"/>
      <c r="E52" s="177"/>
      <c r="F52" s="176"/>
      <c r="G52" s="177"/>
      <c r="H52" s="176"/>
      <c r="I52" s="249"/>
    </row>
    <row r="53" spans="2:9" ht="15">
      <c r="B53" s="140">
        <v>43981</v>
      </c>
      <c r="C53" s="117"/>
      <c r="D53" s="176"/>
      <c r="E53" s="177"/>
      <c r="F53" s="176"/>
      <c r="G53" s="177"/>
      <c r="H53" s="176"/>
      <c r="I53" s="249"/>
    </row>
    <row r="54" spans="2:9" ht="15.75" thickBot="1">
      <c r="B54" s="128">
        <v>43982</v>
      </c>
      <c r="C54" s="129">
        <v>4</v>
      </c>
      <c r="D54" s="244">
        <v>2</v>
      </c>
      <c r="E54" s="244"/>
      <c r="F54" s="245">
        <v>1</v>
      </c>
      <c r="G54" s="245"/>
      <c r="H54" s="247">
        <v>1</v>
      </c>
      <c r="I54" s="248"/>
    </row>
    <row r="55" spans="2:9" ht="15.75" thickBot="1">
      <c r="B55" s="35" t="s">
        <v>25</v>
      </c>
      <c r="C55" s="67">
        <f>SUM(C24:C54)</f>
        <v>84</v>
      </c>
      <c r="D55" s="195">
        <f>SUM(D24:D54)</f>
        <v>56</v>
      </c>
      <c r="E55" s="196"/>
      <c r="F55" s="195">
        <f>SUM(F24:F54)</f>
        <v>20</v>
      </c>
      <c r="G55" s="196"/>
      <c r="H55" s="212">
        <f>SUM(H24:H54)</f>
        <v>8</v>
      </c>
      <c r="I55" s="213"/>
    </row>
    <row r="56" spans="2:9" ht="15">
      <c r="B56" s="10"/>
      <c r="C56" s="10"/>
      <c r="D56" s="192"/>
      <c r="E56" s="192"/>
      <c r="F56" s="192"/>
      <c r="G56" s="192"/>
      <c r="H56" s="10"/>
      <c r="I56" s="10"/>
    </row>
    <row r="57" spans="2:9" ht="15">
      <c r="B57" s="10"/>
      <c r="C57" s="10"/>
      <c r="D57" s="10"/>
      <c r="E57" s="10"/>
      <c r="F57" s="192"/>
      <c r="G57" s="192"/>
      <c r="H57" s="10"/>
      <c r="I57" s="10"/>
    </row>
    <row r="58" spans="2:9" ht="15">
      <c r="B58" s="10"/>
      <c r="C58" s="10"/>
      <c r="D58" s="10"/>
      <c r="E58" s="10"/>
      <c r="F58" s="192"/>
      <c r="G58" s="192"/>
      <c r="H58" s="10"/>
      <c r="I58" s="10"/>
    </row>
    <row r="59" spans="2:9" ht="15">
      <c r="B59" s="10"/>
      <c r="C59" s="10"/>
      <c r="D59" s="10"/>
      <c r="E59" s="10"/>
      <c r="F59" s="192"/>
      <c r="G59" s="192"/>
      <c r="H59" s="10"/>
      <c r="I59" s="10"/>
    </row>
    <row r="60" spans="2:9" ht="15.75" thickBot="1">
      <c r="B60" s="10"/>
      <c r="C60" s="10"/>
      <c r="D60" s="10"/>
      <c r="E60" s="10"/>
      <c r="F60" s="192"/>
      <c r="G60" s="192"/>
      <c r="H60" s="10"/>
      <c r="I60" s="10"/>
    </row>
    <row r="61" spans="2:9" ht="15.75">
      <c r="B61" s="44" t="s">
        <v>31</v>
      </c>
      <c r="C61" s="45"/>
      <c r="D61" s="46"/>
      <c r="E61" s="47"/>
      <c r="F61" s="205" t="s">
        <v>28</v>
      </c>
      <c r="G61" s="206"/>
      <c r="H61" s="206"/>
      <c r="I61" s="207"/>
    </row>
    <row r="62" spans="2:9" ht="15">
      <c r="B62" s="48"/>
      <c r="C62" s="49"/>
      <c r="D62" s="49"/>
      <c r="E62" s="49"/>
      <c r="F62" s="197" t="s">
        <v>32</v>
      </c>
      <c r="G62" s="198"/>
      <c r="H62" s="224" t="s">
        <v>3</v>
      </c>
      <c r="I62" s="225"/>
    </row>
    <row r="63" spans="2:9" ht="15">
      <c r="B63" s="42" t="s">
        <v>29</v>
      </c>
      <c r="C63" s="81">
        <v>0</v>
      </c>
      <c r="D63" s="210">
        <v>0</v>
      </c>
      <c r="E63" s="211"/>
      <c r="F63" s="223">
        <v>0</v>
      </c>
      <c r="G63" s="166"/>
      <c r="H63" s="180">
        <v>0</v>
      </c>
      <c r="I63" s="228"/>
    </row>
    <row r="64" spans="2:9" ht="15">
      <c r="B64" s="42" t="s">
        <v>30</v>
      </c>
      <c r="C64" s="81">
        <v>0</v>
      </c>
      <c r="D64" s="210">
        <v>0</v>
      </c>
      <c r="E64" s="211"/>
      <c r="F64" s="223">
        <v>0</v>
      </c>
      <c r="G64" s="166"/>
      <c r="H64" s="180">
        <v>0</v>
      </c>
      <c r="I64" s="228"/>
    </row>
    <row r="65" spans="2:9" ht="15.75" thickBot="1">
      <c r="B65" s="43" t="s">
        <v>15</v>
      </c>
      <c r="C65" s="83">
        <v>0</v>
      </c>
      <c r="D65" s="208">
        <v>0</v>
      </c>
      <c r="E65" s="209"/>
      <c r="F65" s="221">
        <v>0</v>
      </c>
      <c r="G65" s="222"/>
      <c r="H65" s="226">
        <v>0</v>
      </c>
      <c r="I65" s="227"/>
    </row>
    <row r="66" spans="2:9" ht="15.75" thickBot="1">
      <c r="B66" s="50" t="s">
        <v>33</v>
      </c>
      <c r="C66" s="51">
        <f>SUM(C63:C65)</f>
        <v>0</v>
      </c>
      <c r="D66" s="217">
        <v>0</v>
      </c>
      <c r="E66" s="218"/>
      <c r="F66" s="219">
        <f>SUM(F63:F65)</f>
        <v>0</v>
      </c>
      <c r="G66" s="220"/>
      <c r="H66" s="219">
        <f>SUM(H63:H65)</f>
        <v>0</v>
      </c>
      <c r="I66" s="22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82"/>
  <sheetViews>
    <sheetView showGridLines="0" zoomScalePageLayoutView="0" workbookViewId="0" topLeftCell="A19">
      <selection activeCell="B17" sqref="B17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44348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44</v>
      </c>
    </row>
    <row r="9" spans="2:9" ht="15">
      <c r="B9" s="38" t="s">
        <v>14</v>
      </c>
      <c r="C9" s="13" t="s">
        <v>3</v>
      </c>
      <c r="D9" s="86">
        <v>44</v>
      </c>
      <c r="E9" s="180">
        <v>2</v>
      </c>
      <c r="F9" s="181"/>
      <c r="G9" s="184" t="s">
        <v>18</v>
      </c>
      <c r="H9" s="185"/>
      <c r="I9" s="74">
        <f>D9/SUM(D9:E9)</f>
        <v>0.9565217391304348</v>
      </c>
    </row>
    <row r="10" spans="2:9" ht="15">
      <c r="B10" s="38" t="s">
        <v>12</v>
      </c>
      <c r="C10" s="13" t="s">
        <v>4</v>
      </c>
      <c r="D10" s="86">
        <v>0</v>
      </c>
      <c r="E10" s="180">
        <v>2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86">
        <v>0</v>
      </c>
      <c r="E11" s="180"/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87">
        <f>D56</f>
        <v>48</v>
      </c>
      <c r="C12" s="65" t="s">
        <v>36</v>
      </c>
      <c r="D12" s="22">
        <f>SUM(D9:D11)</f>
        <v>44</v>
      </c>
      <c r="E12" s="161">
        <f>SUM(E9:E11)</f>
        <v>4</v>
      </c>
      <c r="F12" s="162"/>
      <c r="G12" s="163" t="s">
        <v>19</v>
      </c>
      <c r="H12" s="164"/>
      <c r="I12" s="75">
        <f>D12/SUM(D12:E12)</f>
        <v>0.9166666666666666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51</v>
      </c>
      <c r="D15" s="191"/>
      <c r="E15" s="189" t="s">
        <v>52</v>
      </c>
      <c r="F15" s="190"/>
      <c r="G15" s="15" t="s">
        <v>7</v>
      </c>
      <c r="H15" s="165" t="s">
        <v>8</v>
      </c>
      <c r="I15" s="165"/>
    </row>
    <row r="16" spans="2:9" ht="15">
      <c r="B16" s="22">
        <f>F56</f>
        <v>12</v>
      </c>
      <c r="C16" s="180">
        <v>1</v>
      </c>
      <c r="D16" s="181"/>
      <c r="E16" s="180">
        <v>3</v>
      </c>
      <c r="F16" s="181"/>
      <c r="G16" s="126">
        <v>6</v>
      </c>
      <c r="H16" s="180">
        <v>2</v>
      </c>
      <c r="I16" s="181"/>
    </row>
    <row r="17" spans="2:9" ht="15">
      <c r="B17" s="127">
        <f>C17+E17+G17+H17</f>
        <v>0.9999999999999999</v>
      </c>
      <c r="C17" s="251">
        <f>C16/B16</f>
        <v>0.08333333333333333</v>
      </c>
      <c r="D17" s="252"/>
      <c r="E17" s="251">
        <f>E16/B16</f>
        <v>0.25</v>
      </c>
      <c r="F17" s="252"/>
      <c r="G17" s="127">
        <f>G16/B16</f>
        <v>0.5</v>
      </c>
      <c r="H17" s="251">
        <f>H16/B16</f>
        <v>0.16666666666666666</v>
      </c>
      <c r="I17" s="252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0</v>
      </c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169"/>
    </row>
    <row r="23" spans="2:9" ht="16.5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170" t="s">
        <v>13</v>
      </c>
      <c r="I23" s="171"/>
    </row>
    <row r="24" spans="2:9" ht="15">
      <c r="B24" s="68">
        <v>44348</v>
      </c>
      <c r="C24" s="69">
        <v>4</v>
      </c>
      <c r="D24" s="193">
        <v>3</v>
      </c>
      <c r="E24" s="194"/>
      <c r="F24" s="193"/>
      <c r="G24" s="194"/>
      <c r="H24" s="193">
        <v>1</v>
      </c>
      <c r="I24" s="194"/>
    </row>
    <row r="25" spans="2:9" ht="15">
      <c r="B25" s="68">
        <v>44349</v>
      </c>
      <c r="C25" s="69">
        <v>1</v>
      </c>
      <c r="D25" s="193"/>
      <c r="E25" s="194"/>
      <c r="F25" s="193">
        <v>1</v>
      </c>
      <c r="G25" s="194"/>
      <c r="H25" s="193"/>
      <c r="I25" s="194"/>
    </row>
    <row r="26" spans="2:9" ht="15">
      <c r="B26" s="68">
        <v>44350</v>
      </c>
      <c r="C26" s="117"/>
      <c r="D26" s="141"/>
      <c r="E26" s="142"/>
      <c r="F26" s="141"/>
      <c r="G26" s="142"/>
      <c r="H26" s="141"/>
      <c r="I26" s="142"/>
    </row>
    <row r="27" spans="2:9" ht="15">
      <c r="B27" s="68">
        <v>44351</v>
      </c>
      <c r="C27" s="117"/>
      <c r="D27" s="141"/>
      <c r="E27" s="142"/>
      <c r="F27" s="141"/>
      <c r="G27" s="142"/>
      <c r="H27" s="141"/>
      <c r="I27" s="142"/>
    </row>
    <row r="28" spans="2:9" ht="15">
      <c r="B28" s="68">
        <v>44352</v>
      </c>
      <c r="C28" s="117"/>
      <c r="D28" s="141"/>
      <c r="E28" s="142"/>
      <c r="F28" s="141"/>
      <c r="G28" s="142"/>
      <c r="H28" s="141"/>
      <c r="I28" s="142"/>
    </row>
    <row r="29" spans="2:9" ht="15">
      <c r="B29" s="68">
        <v>44353</v>
      </c>
      <c r="C29" s="117"/>
      <c r="D29" s="141"/>
      <c r="E29" s="142"/>
      <c r="F29" s="141"/>
      <c r="G29" s="142"/>
      <c r="H29" s="141"/>
      <c r="I29" s="142"/>
    </row>
    <row r="30" spans="2:9" ht="15">
      <c r="B30" s="68">
        <v>44354</v>
      </c>
      <c r="C30" s="69">
        <v>5</v>
      </c>
      <c r="D30" s="193">
        <v>5</v>
      </c>
      <c r="E30" s="194"/>
      <c r="F30" s="193"/>
      <c r="G30" s="194"/>
      <c r="H30" s="193"/>
      <c r="I30" s="194"/>
    </row>
    <row r="31" spans="2:9" ht="15">
      <c r="B31" s="68">
        <v>44355</v>
      </c>
      <c r="C31" s="69">
        <v>4</v>
      </c>
      <c r="D31" s="193">
        <v>4</v>
      </c>
      <c r="E31" s="194"/>
      <c r="F31" s="193"/>
      <c r="G31" s="194"/>
      <c r="H31" s="193"/>
      <c r="I31" s="194"/>
    </row>
    <row r="32" spans="2:9" ht="15">
      <c r="B32" s="68">
        <v>44356</v>
      </c>
      <c r="C32" s="69">
        <v>4</v>
      </c>
      <c r="D32" s="193">
        <v>4</v>
      </c>
      <c r="E32" s="194"/>
      <c r="F32" s="193"/>
      <c r="G32" s="194"/>
      <c r="H32" s="193"/>
      <c r="I32" s="194"/>
    </row>
    <row r="33" spans="2:9" ht="15">
      <c r="B33" s="68">
        <v>44357</v>
      </c>
      <c r="C33" s="69">
        <v>4</v>
      </c>
      <c r="D33" s="193">
        <v>4</v>
      </c>
      <c r="E33" s="194"/>
      <c r="F33" s="193"/>
      <c r="G33" s="194"/>
      <c r="H33" s="193"/>
      <c r="I33" s="194"/>
    </row>
    <row r="34" spans="2:9" ht="15">
      <c r="B34" s="68">
        <v>44358</v>
      </c>
      <c r="C34" s="69">
        <v>4</v>
      </c>
      <c r="D34" s="193">
        <v>3</v>
      </c>
      <c r="E34" s="194"/>
      <c r="F34" s="193"/>
      <c r="G34" s="194"/>
      <c r="H34" s="193">
        <v>1</v>
      </c>
      <c r="I34" s="194"/>
    </row>
    <row r="35" spans="2:9" ht="15">
      <c r="B35" s="116">
        <v>44359</v>
      </c>
      <c r="C35" s="117"/>
      <c r="D35" s="141"/>
      <c r="E35" s="142"/>
      <c r="F35" s="141"/>
      <c r="G35" s="142"/>
      <c r="H35" s="141"/>
      <c r="I35" s="142"/>
    </row>
    <row r="36" spans="2:9" ht="15">
      <c r="B36" s="116">
        <v>44360</v>
      </c>
      <c r="C36" s="117"/>
      <c r="D36" s="141"/>
      <c r="E36" s="142"/>
      <c r="F36" s="141"/>
      <c r="G36" s="142"/>
      <c r="H36" s="141"/>
      <c r="I36" s="142"/>
    </row>
    <row r="37" spans="2:9" ht="15">
      <c r="B37" s="68">
        <v>44359</v>
      </c>
      <c r="C37" s="145"/>
      <c r="D37" s="143"/>
      <c r="E37" s="144"/>
      <c r="F37" s="143"/>
      <c r="G37" s="144"/>
      <c r="H37" s="143"/>
      <c r="I37" s="144"/>
    </row>
    <row r="38" spans="2:9" ht="15">
      <c r="B38" s="68">
        <v>44360</v>
      </c>
      <c r="C38" s="145"/>
      <c r="D38" s="143"/>
      <c r="E38" s="144"/>
      <c r="F38" s="143"/>
      <c r="G38" s="144"/>
      <c r="H38" s="143"/>
      <c r="I38" s="144"/>
    </row>
    <row r="39" spans="2:9" ht="15">
      <c r="B39" s="68">
        <v>44361</v>
      </c>
      <c r="C39" s="69">
        <v>4</v>
      </c>
      <c r="D39" s="193">
        <v>2</v>
      </c>
      <c r="E39" s="194"/>
      <c r="F39" s="193"/>
      <c r="G39" s="194"/>
      <c r="H39" s="193">
        <v>2</v>
      </c>
      <c r="I39" s="194"/>
    </row>
    <row r="40" spans="2:9" ht="15">
      <c r="B40" s="68">
        <v>44362</v>
      </c>
      <c r="C40" s="69">
        <v>4</v>
      </c>
      <c r="D40" s="193">
        <v>3</v>
      </c>
      <c r="E40" s="194"/>
      <c r="F40" s="193">
        <v>1</v>
      </c>
      <c r="G40" s="194"/>
      <c r="H40" s="193"/>
      <c r="I40" s="194"/>
    </row>
    <row r="41" spans="2:9" ht="15">
      <c r="B41" s="68">
        <v>44363</v>
      </c>
      <c r="C41" s="69">
        <v>4</v>
      </c>
      <c r="D41" s="193">
        <v>2</v>
      </c>
      <c r="E41" s="194"/>
      <c r="F41" s="193">
        <v>2</v>
      </c>
      <c r="G41" s="194"/>
      <c r="H41" s="193"/>
      <c r="I41" s="194"/>
    </row>
    <row r="42" spans="2:9" ht="15">
      <c r="B42" s="68">
        <v>44364</v>
      </c>
      <c r="C42" s="69">
        <v>4</v>
      </c>
      <c r="D42" s="193">
        <v>3</v>
      </c>
      <c r="E42" s="194"/>
      <c r="F42" s="193"/>
      <c r="G42" s="194"/>
      <c r="H42" s="193">
        <v>1</v>
      </c>
      <c r="I42" s="194"/>
    </row>
    <row r="43" spans="2:9" ht="15">
      <c r="B43" s="68">
        <v>44365</v>
      </c>
      <c r="C43" s="69">
        <v>4</v>
      </c>
      <c r="D43" s="193">
        <v>1</v>
      </c>
      <c r="E43" s="194"/>
      <c r="F43" s="193">
        <v>3</v>
      </c>
      <c r="G43" s="194"/>
      <c r="H43" s="193"/>
      <c r="I43" s="194"/>
    </row>
    <row r="44" spans="2:9" ht="15">
      <c r="B44" s="116">
        <v>44366</v>
      </c>
      <c r="C44" s="117"/>
      <c r="D44" s="141"/>
      <c r="E44" s="142"/>
      <c r="F44" s="141"/>
      <c r="G44" s="142"/>
      <c r="H44" s="141"/>
      <c r="I44" s="142"/>
    </row>
    <row r="45" spans="2:9" ht="15">
      <c r="B45" s="116">
        <v>44367</v>
      </c>
      <c r="C45" s="117"/>
      <c r="D45" s="141"/>
      <c r="E45" s="142"/>
      <c r="F45" s="141"/>
      <c r="G45" s="142"/>
      <c r="H45" s="141"/>
      <c r="I45" s="142"/>
    </row>
    <row r="46" spans="2:9" ht="15">
      <c r="B46" s="68">
        <v>44368</v>
      </c>
      <c r="C46" s="69">
        <v>4</v>
      </c>
      <c r="D46" s="193">
        <v>2</v>
      </c>
      <c r="E46" s="194"/>
      <c r="F46" s="193">
        <v>2</v>
      </c>
      <c r="G46" s="194"/>
      <c r="H46" s="193"/>
      <c r="I46" s="194"/>
    </row>
    <row r="47" spans="2:9" ht="15">
      <c r="B47" s="68">
        <v>44369</v>
      </c>
      <c r="C47" s="69">
        <v>4</v>
      </c>
      <c r="D47" s="193">
        <v>1</v>
      </c>
      <c r="E47" s="194"/>
      <c r="F47" s="193">
        <v>1</v>
      </c>
      <c r="G47" s="194"/>
      <c r="H47" s="193">
        <v>2</v>
      </c>
      <c r="I47" s="194"/>
    </row>
    <row r="48" spans="2:9" ht="15">
      <c r="B48" s="68">
        <v>44370</v>
      </c>
      <c r="C48" s="69">
        <v>4</v>
      </c>
      <c r="D48" s="193">
        <v>1</v>
      </c>
      <c r="E48" s="194"/>
      <c r="F48" s="193">
        <v>2</v>
      </c>
      <c r="G48" s="194"/>
      <c r="H48" s="193">
        <v>1</v>
      </c>
      <c r="I48" s="194"/>
    </row>
    <row r="49" spans="2:9" ht="15">
      <c r="B49" s="68">
        <v>44371</v>
      </c>
      <c r="C49" s="69">
        <v>4</v>
      </c>
      <c r="D49" s="193">
        <v>3</v>
      </c>
      <c r="E49" s="194"/>
      <c r="F49" s="193"/>
      <c r="G49" s="194"/>
      <c r="H49" s="193">
        <v>1</v>
      </c>
      <c r="I49" s="194"/>
    </row>
    <row r="50" spans="2:9" ht="15">
      <c r="B50" s="68">
        <v>44372</v>
      </c>
      <c r="C50" s="69">
        <v>2</v>
      </c>
      <c r="D50" s="193">
        <v>2</v>
      </c>
      <c r="E50" s="194"/>
      <c r="F50" s="193"/>
      <c r="G50" s="194"/>
      <c r="H50" s="193"/>
      <c r="I50" s="194"/>
    </row>
    <row r="51" spans="2:9" ht="15">
      <c r="B51" s="116">
        <v>44373</v>
      </c>
      <c r="C51" s="117"/>
      <c r="D51" s="141"/>
      <c r="E51" s="142"/>
      <c r="F51" s="141"/>
      <c r="G51" s="142"/>
      <c r="H51" s="141"/>
      <c r="I51" s="142"/>
    </row>
    <row r="52" spans="2:9" ht="15">
      <c r="B52" s="116">
        <v>44374</v>
      </c>
      <c r="C52" s="117"/>
      <c r="D52" s="141"/>
      <c r="E52" s="142"/>
      <c r="F52" s="141"/>
      <c r="G52" s="142"/>
      <c r="H52" s="141"/>
      <c r="I52" s="142"/>
    </row>
    <row r="53" spans="2:9" ht="15">
      <c r="B53" s="68">
        <v>44375</v>
      </c>
      <c r="C53" s="69">
        <v>2</v>
      </c>
      <c r="D53" s="193">
        <v>1</v>
      </c>
      <c r="E53" s="194"/>
      <c r="F53" s="193"/>
      <c r="G53" s="194"/>
      <c r="H53" s="193">
        <v>1</v>
      </c>
      <c r="I53" s="194"/>
    </row>
    <row r="54" spans="2:9" ht="15">
      <c r="B54" s="68">
        <v>44376</v>
      </c>
      <c r="C54" s="69">
        <v>2</v>
      </c>
      <c r="D54" s="193">
        <v>2</v>
      </c>
      <c r="E54" s="194"/>
      <c r="F54" s="193"/>
      <c r="G54" s="194"/>
      <c r="H54" s="193"/>
      <c r="I54" s="194"/>
    </row>
    <row r="55" spans="2:9" ht="15.75" thickBot="1">
      <c r="B55" s="68">
        <v>44377</v>
      </c>
      <c r="C55" s="69">
        <v>2</v>
      </c>
      <c r="D55" s="193">
        <v>2</v>
      </c>
      <c r="E55" s="194"/>
      <c r="F55" s="193"/>
      <c r="G55" s="194"/>
      <c r="H55" s="193"/>
      <c r="I55" s="194"/>
    </row>
    <row r="56" spans="2:9" ht="15.75" thickBot="1">
      <c r="B56" s="35" t="s">
        <v>25</v>
      </c>
      <c r="C56" s="67">
        <f>SUM(C24:C55)</f>
        <v>70</v>
      </c>
      <c r="D56" s="195">
        <f>SUM(D24:D55)</f>
        <v>48</v>
      </c>
      <c r="E56" s="196"/>
      <c r="F56" s="195">
        <f>SUM(F24:F55)</f>
        <v>12</v>
      </c>
      <c r="G56" s="196"/>
      <c r="H56" s="212">
        <f>SUM(H24:H55)</f>
        <v>10</v>
      </c>
      <c r="I56" s="213"/>
    </row>
    <row r="57" spans="2:9" ht="15">
      <c r="B57" s="10"/>
      <c r="C57" s="10"/>
      <c r="D57" s="192"/>
      <c r="E57" s="192"/>
      <c r="F57" s="192"/>
      <c r="G57" s="192"/>
      <c r="H57" s="10"/>
      <c r="I57" s="10"/>
    </row>
    <row r="58" spans="2:9" ht="15">
      <c r="B58" s="10"/>
      <c r="C58" s="10"/>
      <c r="D58" s="10"/>
      <c r="E58" s="10"/>
      <c r="F58" s="192"/>
      <c r="G58" s="192"/>
      <c r="H58" s="10"/>
      <c r="I58" s="10"/>
    </row>
    <row r="59" spans="2:9" ht="15">
      <c r="B59" s="10"/>
      <c r="C59" s="10"/>
      <c r="D59" s="10"/>
      <c r="E59" s="10"/>
      <c r="F59" s="192"/>
      <c r="G59" s="192"/>
      <c r="H59" s="10"/>
      <c r="I59" s="10"/>
    </row>
    <row r="60" spans="2:9" ht="15">
      <c r="B60" s="10"/>
      <c r="C60" s="10"/>
      <c r="D60" s="10"/>
      <c r="E60" s="10"/>
      <c r="F60" s="192"/>
      <c r="G60" s="192"/>
      <c r="H60" s="10"/>
      <c r="I60" s="10"/>
    </row>
    <row r="61" spans="2:9" ht="15.75" thickBot="1">
      <c r="B61" s="10"/>
      <c r="C61" s="10"/>
      <c r="D61" s="10"/>
      <c r="E61" s="10"/>
      <c r="F61" s="192"/>
      <c r="G61" s="192"/>
      <c r="H61" s="10"/>
      <c r="I61" s="10"/>
    </row>
    <row r="62" spans="2:9" ht="15.75">
      <c r="B62" s="44" t="s">
        <v>31</v>
      </c>
      <c r="C62" s="45"/>
      <c r="D62" s="46"/>
      <c r="E62" s="47"/>
      <c r="F62" s="205" t="s">
        <v>28</v>
      </c>
      <c r="G62" s="206"/>
      <c r="H62" s="206"/>
      <c r="I62" s="207"/>
    </row>
    <row r="63" spans="2:9" ht="15">
      <c r="B63" s="48"/>
      <c r="C63" s="49"/>
      <c r="D63" s="49"/>
      <c r="E63" s="49"/>
      <c r="F63" s="197" t="s">
        <v>32</v>
      </c>
      <c r="G63" s="198"/>
      <c r="H63" s="224" t="s">
        <v>3</v>
      </c>
      <c r="I63" s="225"/>
    </row>
    <row r="64" spans="2:9" ht="15">
      <c r="B64" s="42" t="s">
        <v>29</v>
      </c>
      <c r="C64" s="86">
        <v>0</v>
      </c>
      <c r="D64" s="210">
        <v>0</v>
      </c>
      <c r="E64" s="211"/>
      <c r="F64" s="223">
        <v>0</v>
      </c>
      <c r="G64" s="166"/>
      <c r="H64" s="180">
        <v>0</v>
      </c>
      <c r="I64" s="228"/>
    </row>
    <row r="65" spans="2:9" ht="15">
      <c r="B65" s="42" t="s">
        <v>30</v>
      </c>
      <c r="C65" s="86">
        <v>0</v>
      </c>
      <c r="D65" s="210">
        <v>0</v>
      </c>
      <c r="E65" s="211"/>
      <c r="F65" s="223">
        <v>0</v>
      </c>
      <c r="G65" s="166"/>
      <c r="H65" s="180">
        <v>0</v>
      </c>
      <c r="I65" s="228"/>
    </row>
    <row r="66" spans="2:9" ht="15.75" thickBot="1">
      <c r="B66" s="43" t="s">
        <v>15</v>
      </c>
      <c r="C66" s="85">
        <v>0</v>
      </c>
      <c r="D66" s="208">
        <v>0</v>
      </c>
      <c r="E66" s="209"/>
      <c r="F66" s="221">
        <v>0</v>
      </c>
      <c r="G66" s="222"/>
      <c r="H66" s="226">
        <v>0</v>
      </c>
      <c r="I66" s="227"/>
    </row>
    <row r="67" spans="2:9" ht="15.75" thickBot="1">
      <c r="B67" s="50" t="s">
        <v>33</v>
      </c>
      <c r="C67" s="51">
        <f>SUM(C64:C66)</f>
        <v>0</v>
      </c>
      <c r="D67" s="217">
        <f>SUM(D64:D66)</f>
        <v>0</v>
      </c>
      <c r="E67" s="218"/>
      <c r="F67" s="219">
        <f>SUM(F64:F66)</f>
        <v>0</v>
      </c>
      <c r="G67" s="220"/>
      <c r="H67" s="219">
        <f>SUM(H64:H66)</f>
        <v>0</v>
      </c>
      <c r="I67" s="22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  <row r="82" spans="2:9" ht="15">
      <c r="B82" s="10"/>
      <c r="C82" s="10"/>
      <c r="D82" s="10"/>
      <c r="E82" s="10"/>
      <c r="F82" s="10"/>
      <c r="G82" s="10"/>
      <c r="H82" s="10"/>
      <c r="I82" s="10"/>
    </row>
  </sheetData>
  <sheetProtection/>
  <mergeCells count="111">
    <mergeCell ref="D67:E67"/>
    <mergeCell ref="F67:G67"/>
    <mergeCell ref="H67:I67"/>
    <mergeCell ref="D65:E65"/>
    <mergeCell ref="F65:G65"/>
    <mergeCell ref="H65:I65"/>
    <mergeCell ref="D66:E66"/>
    <mergeCell ref="F66:G66"/>
    <mergeCell ref="H66:I66"/>
    <mergeCell ref="D56:E56"/>
    <mergeCell ref="F56:G56"/>
    <mergeCell ref="H56:I56"/>
    <mergeCell ref="F62:I62"/>
    <mergeCell ref="F63:G63"/>
    <mergeCell ref="H63:I63"/>
    <mergeCell ref="D64:E64"/>
    <mergeCell ref="F64:G64"/>
    <mergeCell ref="H64:I64"/>
    <mergeCell ref="D57:E57"/>
    <mergeCell ref="F57:G57"/>
    <mergeCell ref="F58:G58"/>
    <mergeCell ref="F59:G59"/>
    <mergeCell ref="F60:G60"/>
    <mergeCell ref="F61:G61"/>
    <mergeCell ref="D54:E54"/>
    <mergeCell ref="F54:G54"/>
    <mergeCell ref="H54:I54"/>
    <mergeCell ref="D55:E55"/>
    <mergeCell ref="F55:G55"/>
    <mergeCell ref="H55:I55"/>
    <mergeCell ref="D50:E50"/>
    <mergeCell ref="F50:G50"/>
    <mergeCell ref="H50:I50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4:E34"/>
    <mergeCell ref="F34:G34"/>
    <mergeCell ref="H34:I34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74"/>
  <sheetViews>
    <sheetView showGridLines="0" zoomScalePageLayoutView="0" workbookViewId="0" topLeftCell="B7">
      <selection activeCell="K14" sqref="K14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44378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48</v>
      </c>
    </row>
    <row r="9" spans="2:9" ht="15">
      <c r="B9" s="38" t="s">
        <v>14</v>
      </c>
      <c r="C9" s="13" t="s">
        <v>3</v>
      </c>
      <c r="D9" s="88">
        <f>4+44</f>
        <v>48</v>
      </c>
      <c r="E9" s="180">
        <v>6</v>
      </c>
      <c r="F9" s="181"/>
      <c r="G9" s="184" t="s">
        <v>18</v>
      </c>
      <c r="H9" s="185"/>
      <c r="I9" s="74">
        <f>D9/SUM(D9:E9)</f>
        <v>0.8888888888888888</v>
      </c>
    </row>
    <row r="10" spans="2:9" ht="15">
      <c r="B10" s="38" t="s">
        <v>12</v>
      </c>
      <c r="C10" s="13" t="s">
        <v>4</v>
      </c>
      <c r="D10" s="88">
        <v>0</v>
      </c>
      <c r="E10" s="180">
        <v>0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88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87">
        <f>D55</f>
        <v>54</v>
      </c>
      <c r="C12" s="65" t="s">
        <v>36</v>
      </c>
      <c r="D12" s="22">
        <f>SUM(D9:D11)</f>
        <v>48</v>
      </c>
      <c r="E12" s="161">
        <f>SUM(E9:E11)</f>
        <v>6</v>
      </c>
      <c r="F12" s="162"/>
      <c r="G12" s="163" t="s">
        <v>19</v>
      </c>
      <c r="H12" s="164"/>
      <c r="I12" s="75">
        <f>D12/SUM(D12:E12)</f>
        <v>0.8888888888888888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13" ht="75" customHeight="1">
      <c r="B15" s="21" t="s">
        <v>6</v>
      </c>
      <c r="C15" s="189" t="s">
        <v>20</v>
      </c>
      <c r="D15" s="191"/>
      <c r="E15" s="189" t="s">
        <v>53</v>
      </c>
      <c r="F15" s="190"/>
      <c r="G15" s="15" t="s">
        <v>7</v>
      </c>
      <c r="H15" s="165" t="s">
        <v>8</v>
      </c>
      <c r="I15" s="165"/>
      <c r="M15">
        <f>4</f>
        <v>4</v>
      </c>
    </row>
    <row r="16" spans="2:9" ht="15">
      <c r="B16" s="22">
        <f>F55</f>
        <v>12</v>
      </c>
      <c r="C16" s="166">
        <v>2</v>
      </c>
      <c r="D16" s="166"/>
      <c r="E16" s="166">
        <v>2</v>
      </c>
      <c r="F16" s="166"/>
      <c r="G16" s="88">
        <f>1+7</f>
        <v>8</v>
      </c>
      <c r="H16" s="166">
        <v>0</v>
      </c>
      <c r="I16" s="166"/>
    </row>
    <row r="17" spans="2:9" ht="15">
      <c r="B17" s="89">
        <f>C17+E17+G17+H17</f>
        <v>1</v>
      </c>
      <c r="C17" s="167">
        <f>C16/B16</f>
        <v>0.16666666666666666</v>
      </c>
      <c r="D17" s="167"/>
      <c r="E17" s="167">
        <f>E16/B16</f>
        <v>0.16666666666666666</v>
      </c>
      <c r="F17" s="167"/>
      <c r="G17" s="89">
        <f>G16/B16</f>
        <v>0.6666666666666666</v>
      </c>
      <c r="H17" s="167">
        <f>H16/B16</f>
        <v>0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0</v>
      </c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169"/>
    </row>
    <row r="23" spans="2:9" ht="16.5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170" t="s">
        <v>13</v>
      </c>
      <c r="I23" s="171"/>
    </row>
    <row r="24" spans="2:9" ht="15">
      <c r="B24" s="68">
        <v>44378</v>
      </c>
      <c r="C24" s="69">
        <v>2</v>
      </c>
      <c r="D24" s="193">
        <v>1</v>
      </c>
      <c r="E24" s="194"/>
      <c r="F24" s="193">
        <v>1</v>
      </c>
      <c r="G24" s="194"/>
      <c r="H24" s="193"/>
      <c r="I24" s="194"/>
    </row>
    <row r="25" spans="2:9" ht="15">
      <c r="B25" s="68">
        <v>44379</v>
      </c>
      <c r="C25" s="69">
        <v>2</v>
      </c>
      <c r="D25" s="193">
        <v>1</v>
      </c>
      <c r="E25" s="194"/>
      <c r="F25" s="193">
        <v>1</v>
      </c>
      <c r="G25" s="194"/>
      <c r="H25" s="193"/>
      <c r="I25" s="194"/>
    </row>
    <row r="26" spans="2:9" ht="15">
      <c r="B26" s="116">
        <v>44380</v>
      </c>
      <c r="C26" s="117"/>
      <c r="D26" s="176"/>
      <c r="E26" s="177"/>
      <c r="F26" s="176"/>
      <c r="G26" s="177"/>
      <c r="H26" s="176"/>
      <c r="I26" s="177"/>
    </row>
    <row r="27" spans="2:9" ht="15">
      <c r="B27" s="116">
        <v>44381</v>
      </c>
      <c r="C27" s="117"/>
      <c r="D27" s="176"/>
      <c r="E27" s="177"/>
      <c r="F27" s="176"/>
      <c r="G27" s="177"/>
      <c r="H27" s="176"/>
      <c r="I27" s="177"/>
    </row>
    <row r="28" spans="2:9" ht="15">
      <c r="B28" s="68">
        <v>44382</v>
      </c>
      <c r="C28" s="130">
        <v>2</v>
      </c>
      <c r="D28" s="237">
        <v>1</v>
      </c>
      <c r="E28" s="237"/>
      <c r="F28" s="261">
        <v>1</v>
      </c>
      <c r="G28" s="237"/>
      <c r="H28" s="237"/>
      <c r="I28" s="237"/>
    </row>
    <row r="29" spans="2:9" ht="15">
      <c r="B29" s="68">
        <v>44383</v>
      </c>
      <c r="C29" s="130">
        <v>2</v>
      </c>
      <c r="D29" s="237">
        <v>1</v>
      </c>
      <c r="E29" s="237"/>
      <c r="F29" s="261"/>
      <c r="G29" s="237"/>
      <c r="H29" s="237">
        <v>1</v>
      </c>
      <c r="I29" s="237"/>
    </row>
    <row r="30" spans="2:9" ht="15">
      <c r="B30" s="68">
        <v>44384</v>
      </c>
      <c r="C30" s="69">
        <v>2</v>
      </c>
      <c r="D30" s="193">
        <v>1</v>
      </c>
      <c r="E30" s="194"/>
      <c r="F30" s="193">
        <v>1</v>
      </c>
      <c r="G30" s="194"/>
      <c r="H30" s="193"/>
      <c r="I30" s="194"/>
    </row>
    <row r="31" spans="2:9" ht="15">
      <c r="B31" s="68">
        <v>44385</v>
      </c>
      <c r="C31" s="69">
        <v>2</v>
      </c>
      <c r="D31" s="193">
        <v>2</v>
      </c>
      <c r="E31" s="194"/>
      <c r="F31" s="193"/>
      <c r="G31" s="194"/>
      <c r="H31" s="193"/>
      <c r="I31" s="194"/>
    </row>
    <row r="32" spans="2:9" ht="15">
      <c r="B32" s="116">
        <v>44386</v>
      </c>
      <c r="C32" s="117"/>
      <c r="D32" s="176"/>
      <c r="E32" s="177"/>
      <c r="F32" s="176"/>
      <c r="G32" s="177"/>
      <c r="H32" s="176"/>
      <c r="I32" s="177"/>
    </row>
    <row r="33" spans="2:9" ht="15">
      <c r="B33" s="116">
        <v>44387</v>
      </c>
      <c r="C33" s="117"/>
      <c r="D33" s="176"/>
      <c r="E33" s="177"/>
      <c r="F33" s="176"/>
      <c r="G33" s="177"/>
      <c r="H33" s="176"/>
      <c r="I33" s="177"/>
    </row>
    <row r="34" spans="2:9" ht="15">
      <c r="B34" s="116">
        <v>44388</v>
      </c>
      <c r="C34" s="117"/>
      <c r="D34" s="176"/>
      <c r="E34" s="177"/>
      <c r="F34" s="176"/>
      <c r="G34" s="177"/>
      <c r="H34" s="176"/>
      <c r="I34" s="177"/>
    </row>
    <row r="35" spans="2:9" ht="15">
      <c r="B35" s="68">
        <v>44389</v>
      </c>
      <c r="C35" s="69">
        <v>4</v>
      </c>
      <c r="D35" s="193">
        <f>2+1</f>
        <v>3</v>
      </c>
      <c r="E35" s="194"/>
      <c r="F35" s="193">
        <v>1</v>
      </c>
      <c r="G35" s="194"/>
      <c r="H35" s="193"/>
      <c r="I35" s="194"/>
    </row>
    <row r="36" spans="2:9" ht="15">
      <c r="B36" s="68">
        <v>44390</v>
      </c>
      <c r="C36" s="69">
        <v>4</v>
      </c>
      <c r="D36" s="193">
        <v>3</v>
      </c>
      <c r="E36" s="194"/>
      <c r="F36" s="193"/>
      <c r="G36" s="194"/>
      <c r="H36" s="193">
        <v>1</v>
      </c>
      <c r="I36" s="194"/>
    </row>
    <row r="37" spans="2:9" ht="15">
      <c r="B37" s="68">
        <v>44391</v>
      </c>
      <c r="C37" s="69">
        <v>4</v>
      </c>
      <c r="D37" s="193">
        <v>4</v>
      </c>
      <c r="E37" s="194"/>
      <c r="F37" s="193"/>
      <c r="G37" s="194"/>
      <c r="H37" s="193"/>
      <c r="I37" s="194"/>
    </row>
    <row r="38" spans="2:9" ht="15">
      <c r="B38" s="68">
        <v>44392</v>
      </c>
      <c r="C38" s="69">
        <v>4</v>
      </c>
      <c r="D38" s="193">
        <v>4</v>
      </c>
      <c r="E38" s="194"/>
      <c r="F38" s="193"/>
      <c r="G38" s="194"/>
      <c r="H38" s="193"/>
      <c r="I38" s="194"/>
    </row>
    <row r="39" spans="2:9" ht="15">
      <c r="B39" s="68">
        <v>44393</v>
      </c>
      <c r="C39" s="69">
        <f>2+2</f>
        <v>4</v>
      </c>
      <c r="D39" s="193">
        <f>2+2</f>
        <v>4</v>
      </c>
      <c r="E39" s="194"/>
      <c r="F39" s="193"/>
      <c r="G39" s="194"/>
      <c r="H39" s="193"/>
      <c r="I39" s="194"/>
    </row>
    <row r="40" spans="2:9" ht="15">
      <c r="B40" s="116">
        <v>44394</v>
      </c>
      <c r="C40" s="117"/>
      <c r="D40" s="176"/>
      <c r="E40" s="177"/>
      <c r="F40" s="176"/>
      <c r="G40" s="177"/>
      <c r="H40" s="176"/>
      <c r="I40" s="177"/>
    </row>
    <row r="41" spans="2:9" ht="15">
      <c r="B41" s="116">
        <v>44395</v>
      </c>
      <c r="C41" s="117"/>
      <c r="D41" s="176"/>
      <c r="E41" s="177"/>
      <c r="F41" s="176"/>
      <c r="G41" s="177"/>
      <c r="H41" s="176"/>
      <c r="I41" s="177"/>
    </row>
    <row r="42" spans="2:9" ht="15">
      <c r="B42" s="68">
        <v>44396</v>
      </c>
      <c r="C42" s="69">
        <f>2+2</f>
        <v>4</v>
      </c>
      <c r="D42" s="193">
        <f>2+1</f>
        <v>3</v>
      </c>
      <c r="E42" s="194"/>
      <c r="F42" s="193">
        <v>1</v>
      </c>
      <c r="G42" s="194"/>
      <c r="H42" s="193"/>
      <c r="I42" s="194"/>
    </row>
    <row r="43" spans="2:9" ht="15">
      <c r="B43" s="68">
        <v>44397</v>
      </c>
      <c r="C43" s="69">
        <v>4</v>
      </c>
      <c r="D43" s="193">
        <v>3</v>
      </c>
      <c r="E43" s="194"/>
      <c r="F43" s="193"/>
      <c r="G43" s="194"/>
      <c r="H43" s="193">
        <v>1</v>
      </c>
      <c r="I43" s="194"/>
    </row>
    <row r="44" spans="2:9" ht="15">
      <c r="B44" s="68">
        <v>44398</v>
      </c>
      <c r="C44" s="69">
        <v>4</v>
      </c>
      <c r="D44" s="193">
        <v>3</v>
      </c>
      <c r="E44" s="194"/>
      <c r="F44" s="193">
        <v>1</v>
      </c>
      <c r="G44" s="194"/>
      <c r="H44" s="193"/>
      <c r="I44" s="194"/>
    </row>
    <row r="45" spans="2:9" ht="15">
      <c r="B45" s="68">
        <v>44399</v>
      </c>
      <c r="C45" s="69">
        <v>4</v>
      </c>
      <c r="D45" s="193">
        <v>2</v>
      </c>
      <c r="E45" s="194"/>
      <c r="F45" s="193">
        <v>2</v>
      </c>
      <c r="G45" s="194"/>
      <c r="H45" s="193"/>
      <c r="I45" s="194"/>
    </row>
    <row r="46" spans="2:9" ht="15">
      <c r="B46" s="68">
        <v>44400</v>
      </c>
      <c r="C46" s="69">
        <v>4</v>
      </c>
      <c r="D46" s="193">
        <v>4</v>
      </c>
      <c r="E46" s="194"/>
      <c r="F46" s="193"/>
      <c r="G46" s="194"/>
      <c r="H46" s="193"/>
      <c r="I46" s="194"/>
    </row>
    <row r="47" spans="2:9" ht="15">
      <c r="B47" s="116">
        <v>44401</v>
      </c>
      <c r="C47" s="117"/>
      <c r="D47" s="176"/>
      <c r="E47" s="177"/>
      <c r="F47" s="176"/>
      <c r="G47" s="177"/>
      <c r="H47" s="176"/>
      <c r="I47" s="177"/>
    </row>
    <row r="48" spans="2:9" ht="15">
      <c r="B48" s="116">
        <v>44402</v>
      </c>
      <c r="C48" s="117"/>
      <c r="D48" s="176"/>
      <c r="E48" s="177"/>
      <c r="F48" s="176"/>
      <c r="G48" s="177"/>
      <c r="H48" s="176"/>
      <c r="I48" s="177"/>
    </row>
    <row r="49" spans="2:9" ht="15">
      <c r="B49" s="68">
        <v>44403</v>
      </c>
      <c r="C49" s="69">
        <v>4</v>
      </c>
      <c r="D49" s="193">
        <v>1</v>
      </c>
      <c r="E49" s="194"/>
      <c r="F49" s="193"/>
      <c r="G49" s="194"/>
      <c r="H49" s="193">
        <v>3</v>
      </c>
      <c r="I49" s="194"/>
    </row>
    <row r="50" spans="2:9" ht="15">
      <c r="B50" s="68">
        <v>44404</v>
      </c>
      <c r="C50" s="69">
        <v>4</v>
      </c>
      <c r="D50" s="193">
        <v>2</v>
      </c>
      <c r="E50" s="194"/>
      <c r="F50" s="193">
        <v>2</v>
      </c>
      <c r="G50" s="194"/>
      <c r="H50" s="193"/>
      <c r="I50" s="194"/>
    </row>
    <row r="51" spans="2:9" ht="15">
      <c r="B51" s="68">
        <v>44405</v>
      </c>
      <c r="C51" s="69">
        <v>4</v>
      </c>
      <c r="D51" s="193">
        <v>4</v>
      </c>
      <c r="E51" s="194"/>
      <c r="F51" s="193"/>
      <c r="G51" s="194"/>
      <c r="H51" s="193"/>
      <c r="I51" s="194"/>
    </row>
    <row r="52" spans="2:9" ht="15">
      <c r="B52" s="68">
        <v>44406</v>
      </c>
      <c r="C52" s="69">
        <v>4</v>
      </c>
      <c r="D52" s="193">
        <v>4</v>
      </c>
      <c r="E52" s="194"/>
      <c r="F52" s="193"/>
      <c r="G52" s="194"/>
      <c r="H52" s="193"/>
      <c r="I52" s="194"/>
    </row>
    <row r="53" spans="2:9" ht="15">
      <c r="B53" s="68">
        <v>44407</v>
      </c>
      <c r="C53" s="69">
        <v>4</v>
      </c>
      <c r="D53" s="193">
        <v>3</v>
      </c>
      <c r="E53" s="194"/>
      <c r="F53" s="193">
        <v>1</v>
      </c>
      <c r="G53" s="194"/>
      <c r="H53" s="193"/>
      <c r="I53" s="194"/>
    </row>
    <row r="54" spans="2:9" ht="15.75" thickBot="1">
      <c r="B54" s="116">
        <v>44408</v>
      </c>
      <c r="C54" s="117"/>
      <c r="D54" s="176"/>
      <c r="E54" s="177"/>
      <c r="F54" s="176"/>
      <c r="G54" s="177"/>
      <c r="H54" s="176"/>
      <c r="I54" s="177"/>
    </row>
    <row r="55" spans="2:9" ht="15.75" thickBot="1">
      <c r="B55" s="35" t="s">
        <v>25</v>
      </c>
      <c r="C55" s="67">
        <f>SUM(C24:C54)</f>
        <v>72</v>
      </c>
      <c r="D55" s="212">
        <f>SUM(D24:D54)</f>
        <v>54</v>
      </c>
      <c r="E55" s="213"/>
      <c r="F55" s="212">
        <f>SUM(F24:F54)</f>
        <v>12</v>
      </c>
      <c r="G55" s="213"/>
      <c r="H55" s="212">
        <f>SUM(H24:H54)</f>
        <v>6</v>
      </c>
      <c r="I55" s="213"/>
    </row>
    <row r="58" ht="15.75" thickBot="1"/>
    <row r="59" spans="2:9" ht="15.75">
      <c r="B59" s="44" t="s">
        <v>31</v>
      </c>
      <c r="C59" s="45"/>
      <c r="D59" s="46"/>
      <c r="E59" s="47"/>
      <c r="F59" s="91" t="s">
        <v>28</v>
      </c>
      <c r="G59" s="92"/>
      <c r="H59" s="92"/>
      <c r="I59" s="93"/>
    </row>
    <row r="60" spans="2:9" ht="15">
      <c r="B60" s="48"/>
      <c r="C60" s="49"/>
      <c r="D60" s="49"/>
      <c r="E60" s="49"/>
      <c r="F60" s="260" t="s">
        <v>32</v>
      </c>
      <c r="G60" s="224"/>
      <c r="H60" s="224" t="s">
        <v>3</v>
      </c>
      <c r="I60" s="225"/>
    </row>
    <row r="61" spans="2:9" ht="15">
      <c r="B61" s="42" t="s">
        <v>29</v>
      </c>
      <c r="C61" s="88">
        <v>0</v>
      </c>
      <c r="D61" s="211">
        <v>0</v>
      </c>
      <c r="E61" s="256"/>
      <c r="F61" s="259">
        <v>0</v>
      </c>
      <c r="G61" s="181"/>
      <c r="H61" s="180">
        <v>0</v>
      </c>
      <c r="I61" s="228"/>
    </row>
    <row r="62" spans="2:9" ht="15">
      <c r="B62" s="42" t="s">
        <v>30</v>
      </c>
      <c r="C62" s="88">
        <v>0</v>
      </c>
      <c r="D62" s="211">
        <v>0</v>
      </c>
      <c r="E62" s="256"/>
      <c r="F62" s="259">
        <v>0</v>
      </c>
      <c r="G62" s="181"/>
      <c r="H62" s="180">
        <v>0</v>
      </c>
      <c r="I62" s="228"/>
    </row>
    <row r="63" spans="2:9" ht="15.75" thickBot="1">
      <c r="B63" s="43" t="s">
        <v>15</v>
      </c>
      <c r="C63" s="90">
        <v>0</v>
      </c>
      <c r="D63" s="254">
        <v>0</v>
      </c>
      <c r="E63" s="255"/>
      <c r="F63" s="257">
        <v>0</v>
      </c>
      <c r="G63" s="258"/>
      <c r="H63" s="180">
        <v>0</v>
      </c>
      <c r="I63" s="228"/>
    </row>
    <row r="64" spans="2:9" ht="15.75" thickBot="1">
      <c r="B64" s="50" t="s">
        <v>33</v>
      </c>
      <c r="C64" s="51">
        <f>SUM(C61:C63)</f>
        <v>0</v>
      </c>
      <c r="D64" s="217">
        <f>SUM(D61:D63)</f>
        <v>0</v>
      </c>
      <c r="E64" s="253"/>
      <c r="F64" s="219">
        <f>SUM(F61:F63)</f>
        <v>0</v>
      </c>
      <c r="G64" s="220"/>
      <c r="H64" s="219">
        <f>SUM(H61:H63)</f>
        <v>0</v>
      </c>
      <c r="I64" s="22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</sheetData>
  <sheetProtection/>
  <mergeCells count="137">
    <mergeCell ref="H55:I55"/>
    <mergeCell ref="D49:E49"/>
    <mergeCell ref="F49:G49"/>
    <mergeCell ref="H49:I49"/>
    <mergeCell ref="D54:E54"/>
    <mergeCell ref="F54:G54"/>
    <mergeCell ref="H54:I54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H46:I46"/>
    <mergeCell ref="D47:E47"/>
    <mergeCell ref="F47:G47"/>
    <mergeCell ref="H47:I47"/>
    <mergeCell ref="D45:E45"/>
    <mergeCell ref="F45:G45"/>
    <mergeCell ref="H45:I45"/>
    <mergeCell ref="D48:E48"/>
    <mergeCell ref="F48:G48"/>
    <mergeCell ref="H48:I48"/>
    <mergeCell ref="D42:E42"/>
    <mergeCell ref="F42:G42"/>
    <mergeCell ref="H42:I42"/>
    <mergeCell ref="D40:E40"/>
    <mergeCell ref="F40:G40"/>
    <mergeCell ref="H40:I40"/>
    <mergeCell ref="D41:E41"/>
    <mergeCell ref="F41:G41"/>
    <mergeCell ref="H41:I41"/>
    <mergeCell ref="H31:I31"/>
    <mergeCell ref="D32:E32"/>
    <mergeCell ref="F32:G32"/>
    <mergeCell ref="H32:I32"/>
    <mergeCell ref="D35:E35"/>
    <mergeCell ref="F35:G35"/>
    <mergeCell ref="H35:I35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H24:I24"/>
    <mergeCell ref="D25:E25"/>
    <mergeCell ref="F25:G25"/>
    <mergeCell ref="H25:I25"/>
    <mergeCell ref="D34:E34"/>
    <mergeCell ref="F34:G34"/>
    <mergeCell ref="H34:I34"/>
    <mergeCell ref="D38:E38"/>
    <mergeCell ref="F38:G38"/>
    <mergeCell ref="H38:I38"/>
    <mergeCell ref="D28:E28"/>
    <mergeCell ref="F28:G28"/>
    <mergeCell ref="H28:I28"/>
    <mergeCell ref="D33:E33"/>
    <mergeCell ref="F33:G33"/>
    <mergeCell ref="H33:I33"/>
    <mergeCell ref="D29:E29"/>
    <mergeCell ref="F29:G29"/>
    <mergeCell ref="H29:I29"/>
    <mergeCell ref="D30:E30"/>
    <mergeCell ref="F30:G30"/>
    <mergeCell ref="H30:I30"/>
    <mergeCell ref="D31:E31"/>
    <mergeCell ref="F31:G31"/>
    <mergeCell ref="D26:E26"/>
    <mergeCell ref="F26:G26"/>
    <mergeCell ref="H26:I26"/>
    <mergeCell ref="D27:E27"/>
    <mergeCell ref="F27:G27"/>
    <mergeCell ref="H27:I27"/>
    <mergeCell ref="D24:E24"/>
    <mergeCell ref="F24:G24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20:G20"/>
    <mergeCell ref="B22:I22"/>
    <mergeCell ref="D23:E23"/>
    <mergeCell ref="F23:G23"/>
    <mergeCell ref="H23:I23"/>
    <mergeCell ref="D44:E44"/>
    <mergeCell ref="F44:G44"/>
    <mergeCell ref="H44:I44"/>
    <mergeCell ref="D43:E43"/>
    <mergeCell ref="F43:G43"/>
    <mergeCell ref="H43:I43"/>
    <mergeCell ref="H63:I63"/>
    <mergeCell ref="H64:I64"/>
    <mergeCell ref="F64:G64"/>
    <mergeCell ref="D64:E64"/>
    <mergeCell ref="D63:E63"/>
    <mergeCell ref="D62:E62"/>
    <mergeCell ref="D61:E61"/>
    <mergeCell ref="H62:I62"/>
    <mergeCell ref="F63:G63"/>
    <mergeCell ref="F62:G62"/>
    <mergeCell ref="F61:G61"/>
    <mergeCell ref="H60:I60"/>
    <mergeCell ref="F60:G60"/>
    <mergeCell ref="H61:I61"/>
    <mergeCell ref="F55:G55"/>
    <mergeCell ref="D55:E55"/>
    <mergeCell ref="D46:E46"/>
    <mergeCell ref="F46:G46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75"/>
  <sheetViews>
    <sheetView showGridLines="0" zoomScalePageLayoutView="0" workbookViewId="0" topLeftCell="B4">
      <selection activeCell="I11" sqref="I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44409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76</v>
      </c>
    </row>
    <row r="9" spans="2:9" ht="15">
      <c r="B9" s="38" t="s">
        <v>14</v>
      </c>
      <c r="C9" s="13" t="s">
        <v>3</v>
      </c>
      <c r="D9" s="88">
        <v>76</v>
      </c>
      <c r="E9" s="180">
        <v>3</v>
      </c>
      <c r="F9" s="181"/>
      <c r="G9" s="184" t="s">
        <v>18</v>
      </c>
      <c r="H9" s="185"/>
      <c r="I9" s="74">
        <f>D9/SUM(D9:E9)</f>
        <v>0.9620253164556962</v>
      </c>
    </row>
    <row r="10" spans="2:9" ht="15">
      <c r="B10" s="38" t="s">
        <v>12</v>
      </c>
      <c r="C10" s="13" t="s">
        <v>4</v>
      </c>
      <c r="D10" s="88">
        <v>0</v>
      </c>
      <c r="E10" s="180">
        <v>0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88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87">
        <f>D56</f>
        <v>79</v>
      </c>
      <c r="C12" s="65" t="s">
        <v>36</v>
      </c>
      <c r="D12" s="22">
        <f>SUM(D9:D11)</f>
        <v>76</v>
      </c>
      <c r="E12" s="161">
        <f>SUM(E9:E11)</f>
        <v>3</v>
      </c>
      <c r="F12" s="162"/>
      <c r="G12" s="163" t="s">
        <v>19</v>
      </c>
      <c r="H12" s="164"/>
      <c r="I12" s="75">
        <f>D12/SUM(D12:E12)</f>
        <v>0.9620253164556962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f>F56</f>
        <v>42</v>
      </c>
      <c r="C16" s="166">
        <v>3</v>
      </c>
      <c r="D16" s="166"/>
      <c r="E16" s="166">
        <v>7</v>
      </c>
      <c r="F16" s="166"/>
      <c r="G16" s="88">
        <v>31</v>
      </c>
      <c r="H16" s="166">
        <v>1</v>
      </c>
      <c r="I16" s="166"/>
    </row>
    <row r="17" spans="2:9" ht="15">
      <c r="B17" s="89">
        <f>C17+E17+G17+H17</f>
        <v>1</v>
      </c>
      <c r="C17" s="167">
        <f>C16/B16</f>
        <v>0.07142857142857142</v>
      </c>
      <c r="D17" s="167"/>
      <c r="E17" s="167">
        <f>E16/B16</f>
        <v>0.16666666666666666</v>
      </c>
      <c r="F17" s="167"/>
      <c r="G17" s="89">
        <f>G16/B16</f>
        <v>0.7380952380952381</v>
      </c>
      <c r="H17" s="167">
        <f>H16/B16</f>
        <v>0.023809523809523808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0</v>
      </c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68" t="s">
        <v>9</v>
      </c>
      <c r="C22" s="169"/>
      <c r="D22" s="169"/>
      <c r="E22" s="169"/>
      <c r="F22" s="169"/>
      <c r="G22" s="169"/>
      <c r="H22" s="169"/>
      <c r="I22" s="169"/>
    </row>
    <row r="23" spans="2:9" ht="16.5" thickBot="1">
      <c r="B23" s="18" t="s">
        <v>10</v>
      </c>
      <c r="C23" s="18" t="s">
        <v>11</v>
      </c>
      <c r="D23" s="174" t="s">
        <v>12</v>
      </c>
      <c r="E23" s="175"/>
      <c r="F23" s="172" t="s">
        <v>24</v>
      </c>
      <c r="G23" s="173"/>
      <c r="H23" s="170" t="s">
        <v>13</v>
      </c>
      <c r="I23" s="171"/>
    </row>
    <row r="24" spans="2:9" ht="15">
      <c r="B24" s="116">
        <v>44044</v>
      </c>
      <c r="C24" s="117"/>
      <c r="D24" s="176"/>
      <c r="E24" s="177"/>
      <c r="F24" s="176"/>
      <c r="G24" s="177"/>
      <c r="H24" s="176"/>
      <c r="I24" s="177"/>
    </row>
    <row r="25" spans="2:9" ht="15">
      <c r="B25" s="68">
        <v>44045</v>
      </c>
      <c r="C25" s="69">
        <v>6</v>
      </c>
      <c r="D25" s="193">
        <v>4</v>
      </c>
      <c r="E25" s="194"/>
      <c r="F25" s="193">
        <v>2</v>
      </c>
      <c r="G25" s="194"/>
      <c r="H25" s="193">
        <v>0</v>
      </c>
      <c r="I25" s="194"/>
    </row>
    <row r="26" spans="2:9" ht="15">
      <c r="B26" s="68">
        <v>44046</v>
      </c>
      <c r="C26" s="69">
        <v>6</v>
      </c>
      <c r="D26" s="193">
        <v>3</v>
      </c>
      <c r="E26" s="194"/>
      <c r="F26" s="193">
        <v>3</v>
      </c>
      <c r="G26" s="194"/>
      <c r="H26" s="193">
        <v>0</v>
      </c>
      <c r="I26" s="194"/>
    </row>
    <row r="27" spans="2:9" ht="15">
      <c r="B27" s="68">
        <v>44047</v>
      </c>
      <c r="C27" s="69">
        <v>6</v>
      </c>
      <c r="D27" s="193">
        <v>2</v>
      </c>
      <c r="E27" s="194"/>
      <c r="F27" s="193">
        <v>3</v>
      </c>
      <c r="G27" s="194"/>
      <c r="H27" s="193">
        <v>1</v>
      </c>
      <c r="I27" s="194"/>
    </row>
    <row r="28" spans="2:9" ht="15">
      <c r="B28" s="68">
        <v>44048</v>
      </c>
      <c r="C28" s="69">
        <v>6</v>
      </c>
      <c r="D28" s="193">
        <v>3</v>
      </c>
      <c r="E28" s="194"/>
      <c r="F28" s="193">
        <v>2</v>
      </c>
      <c r="G28" s="194"/>
      <c r="H28" s="193">
        <v>1</v>
      </c>
      <c r="I28" s="194"/>
    </row>
    <row r="29" spans="2:9" ht="15">
      <c r="B29" s="68">
        <v>44049</v>
      </c>
      <c r="C29" s="69">
        <v>7</v>
      </c>
      <c r="D29" s="193">
        <v>5</v>
      </c>
      <c r="E29" s="194"/>
      <c r="F29" s="193">
        <v>0</v>
      </c>
      <c r="G29" s="194"/>
      <c r="H29" s="193">
        <v>2</v>
      </c>
      <c r="I29" s="194"/>
    </row>
    <row r="30" spans="2:9" ht="15">
      <c r="B30" s="116">
        <v>44050</v>
      </c>
      <c r="C30" s="117"/>
      <c r="D30" s="176"/>
      <c r="E30" s="177"/>
      <c r="F30" s="176"/>
      <c r="G30" s="177"/>
      <c r="H30" s="176"/>
      <c r="I30" s="177"/>
    </row>
    <row r="31" spans="2:9" ht="15">
      <c r="B31" s="116">
        <v>44051</v>
      </c>
      <c r="C31" s="146"/>
      <c r="D31" s="238"/>
      <c r="E31" s="238"/>
      <c r="F31" s="262"/>
      <c r="G31" s="238"/>
      <c r="H31" s="238"/>
      <c r="I31" s="238"/>
    </row>
    <row r="32" spans="2:9" ht="15">
      <c r="B32" s="68">
        <v>44052</v>
      </c>
      <c r="C32" s="130">
        <v>6</v>
      </c>
      <c r="D32" s="237">
        <v>5</v>
      </c>
      <c r="E32" s="237"/>
      <c r="F32" s="261">
        <v>0</v>
      </c>
      <c r="G32" s="237"/>
      <c r="H32" s="237">
        <v>1</v>
      </c>
      <c r="I32" s="237"/>
    </row>
    <row r="33" spans="2:9" ht="15">
      <c r="B33" s="68">
        <v>44053</v>
      </c>
      <c r="C33" s="69">
        <v>6</v>
      </c>
      <c r="D33" s="193">
        <v>4</v>
      </c>
      <c r="E33" s="194"/>
      <c r="F33" s="193">
        <v>1</v>
      </c>
      <c r="G33" s="194"/>
      <c r="H33" s="193">
        <v>1</v>
      </c>
      <c r="I33" s="194"/>
    </row>
    <row r="34" spans="2:9" ht="15">
      <c r="B34" s="68">
        <v>44054</v>
      </c>
      <c r="C34" s="69">
        <v>6</v>
      </c>
      <c r="D34" s="193">
        <v>2</v>
      </c>
      <c r="E34" s="194"/>
      <c r="F34" s="193">
        <v>3</v>
      </c>
      <c r="G34" s="194"/>
      <c r="H34" s="193">
        <v>1</v>
      </c>
      <c r="I34" s="194"/>
    </row>
    <row r="35" spans="2:9" ht="15">
      <c r="B35" s="68">
        <v>44055</v>
      </c>
      <c r="C35" s="69">
        <v>6</v>
      </c>
      <c r="D35" s="193">
        <v>5</v>
      </c>
      <c r="E35" s="194"/>
      <c r="F35" s="193">
        <v>1</v>
      </c>
      <c r="G35" s="194"/>
      <c r="H35" s="193">
        <v>0</v>
      </c>
      <c r="I35" s="194"/>
    </row>
    <row r="36" spans="2:9" ht="15">
      <c r="B36" s="68">
        <v>44056</v>
      </c>
      <c r="C36" s="69">
        <v>7</v>
      </c>
      <c r="D36" s="193">
        <v>4</v>
      </c>
      <c r="E36" s="194"/>
      <c r="F36" s="193">
        <v>3</v>
      </c>
      <c r="G36" s="194"/>
      <c r="H36" s="193">
        <v>0</v>
      </c>
      <c r="I36" s="194"/>
    </row>
    <row r="37" spans="2:9" ht="15">
      <c r="B37" s="116">
        <v>44057</v>
      </c>
      <c r="C37" s="117"/>
      <c r="D37" s="176"/>
      <c r="E37" s="177"/>
      <c r="F37" s="176"/>
      <c r="G37" s="177"/>
      <c r="H37" s="176"/>
      <c r="I37" s="177"/>
    </row>
    <row r="38" spans="2:9" ht="15">
      <c r="B38" s="116">
        <v>44058</v>
      </c>
      <c r="C38" s="146"/>
      <c r="D38" s="238"/>
      <c r="E38" s="238"/>
      <c r="F38" s="238"/>
      <c r="G38" s="238"/>
      <c r="H38" s="238"/>
      <c r="I38" s="238"/>
    </row>
    <row r="39" spans="2:9" ht="15">
      <c r="B39" s="68">
        <v>44059</v>
      </c>
      <c r="C39" s="69">
        <v>6</v>
      </c>
      <c r="D39" s="193">
        <v>2</v>
      </c>
      <c r="E39" s="194"/>
      <c r="F39" s="193">
        <v>4</v>
      </c>
      <c r="G39" s="194"/>
      <c r="H39" s="193">
        <v>0</v>
      </c>
      <c r="I39" s="194"/>
    </row>
    <row r="40" spans="2:9" ht="15">
      <c r="B40" s="68">
        <v>44060</v>
      </c>
      <c r="C40" s="69">
        <v>6</v>
      </c>
      <c r="D40" s="193">
        <v>5</v>
      </c>
      <c r="E40" s="194"/>
      <c r="F40" s="193">
        <v>1</v>
      </c>
      <c r="G40" s="194"/>
      <c r="H40" s="193">
        <v>0</v>
      </c>
      <c r="I40" s="194"/>
    </row>
    <row r="41" spans="2:9" ht="15">
      <c r="B41" s="68">
        <v>44061</v>
      </c>
      <c r="C41" s="69">
        <v>6</v>
      </c>
      <c r="D41" s="193">
        <v>2</v>
      </c>
      <c r="E41" s="194"/>
      <c r="F41" s="193">
        <v>2</v>
      </c>
      <c r="G41" s="194"/>
      <c r="H41" s="193">
        <v>2</v>
      </c>
      <c r="I41" s="194"/>
    </row>
    <row r="42" spans="2:9" ht="15">
      <c r="B42" s="68">
        <v>44062</v>
      </c>
      <c r="C42" s="69">
        <v>6</v>
      </c>
      <c r="D42" s="193">
        <v>2</v>
      </c>
      <c r="E42" s="194"/>
      <c r="F42" s="193">
        <v>3</v>
      </c>
      <c r="G42" s="194"/>
      <c r="H42" s="193">
        <v>1</v>
      </c>
      <c r="I42" s="194"/>
    </row>
    <row r="43" spans="2:9" ht="15">
      <c r="B43" s="68">
        <v>44063</v>
      </c>
      <c r="C43" s="69">
        <v>6</v>
      </c>
      <c r="D43" s="193">
        <v>5</v>
      </c>
      <c r="E43" s="194"/>
      <c r="F43" s="193">
        <v>1</v>
      </c>
      <c r="G43" s="194"/>
      <c r="H43" s="193">
        <v>0</v>
      </c>
      <c r="I43" s="194"/>
    </row>
    <row r="44" spans="2:9" ht="15">
      <c r="B44" s="116">
        <v>44064</v>
      </c>
      <c r="C44" s="117"/>
      <c r="D44" s="176"/>
      <c r="E44" s="177"/>
      <c r="F44" s="176"/>
      <c r="G44" s="177"/>
      <c r="H44" s="176"/>
      <c r="I44" s="177"/>
    </row>
    <row r="45" spans="2:9" ht="15">
      <c r="B45" s="116">
        <v>44065</v>
      </c>
      <c r="C45" s="117"/>
      <c r="D45" s="176"/>
      <c r="E45" s="177"/>
      <c r="F45" s="176"/>
      <c r="G45" s="177"/>
      <c r="H45" s="176"/>
      <c r="I45" s="177"/>
    </row>
    <row r="46" spans="2:9" ht="15">
      <c r="B46" s="68">
        <v>44066</v>
      </c>
      <c r="C46" s="69">
        <v>6</v>
      </c>
      <c r="D46" s="193">
        <v>4</v>
      </c>
      <c r="E46" s="194"/>
      <c r="F46" s="193">
        <v>1</v>
      </c>
      <c r="G46" s="194"/>
      <c r="H46" s="193">
        <v>1</v>
      </c>
      <c r="I46" s="194"/>
    </row>
    <row r="47" spans="2:9" ht="15">
      <c r="B47" s="68">
        <v>44067</v>
      </c>
      <c r="C47" s="69">
        <v>6</v>
      </c>
      <c r="D47" s="193">
        <v>5</v>
      </c>
      <c r="E47" s="194"/>
      <c r="F47" s="193">
        <v>1</v>
      </c>
      <c r="G47" s="194"/>
      <c r="H47" s="193">
        <v>0</v>
      </c>
      <c r="I47" s="194"/>
    </row>
    <row r="48" spans="2:9" ht="15">
      <c r="B48" s="68">
        <v>44068</v>
      </c>
      <c r="C48" s="69">
        <v>6</v>
      </c>
      <c r="D48" s="193">
        <v>5</v>
      </c>
      <c r="E48" s="194"/>
      <c r="F48" s="193">
        <v>1</v>
      </c>
      <c r="G48" s="194"/>
      <c r="H48" s="193">
        <v>0</v>
      </c>
      <c r="I48" s="194"/>
    </row>
    <row r="49" spans="2:9" ht="15">
      <c r="B49" s="68">
        <v>44069</v>
      </c>
      <c r="C49" s="69">
        <v>6</v>
      </c>
      <c r="D49" s="193">
        <v>3</v>
      </c>
      <c r="E49" s="194"/>
      <c r="F49" s="193">
        <v>3</v>
      </c>
      <c r="G49" s="194"/>
      <c r="H49" s="193">
        <v>0</v>
      </c>
      <c r="I49" s="194"/>
    </row>
    <row r="50" spans="2:9" ht="15">
      <c r="B50" s="68">
        <v>44070</v>
      </c>
      <c r="C50" s="69">
        <v>6</v>
      </c>
      <c r="D50" s="193">
        <v>3</v>
      </c>
      <c r="E50" s="194"/>
      <c r="F50" s="193">
        <v>2</v>
      </c>
      <c r="G50" s="194"/>
      <c r="H50" s="193">
        <v>1</v>
      </c>
      <c r="I50" s="194"/>
    </row>
    <row r="51" spans="2:9" ht="15">
      <c r="B51" s="116">
        <v>44071</v>
      </c>
      <c r="C51" s="117"/>
      <c r="D51" s="176"/>
      <c r="E51" s="177"/>
      <c r="F51" s="176"/>
      <c r="G51" s="177"/>
      <c r="H51" s="176"/>
      <c r="I51" s="177"/>
    </row>
    <row r="52" spans="2:9" ht="15">
      <c r="B52" s="116">
        <v>44072</v>
      </c>
      <c r="C52" s="117"/>
      <c r="D52" s="176"/>
      <c r="E52" s="177"/>
      <c r="F52" s="176"/>
      <c r="G52" s="177"/>
      <c r="H52" s="176"/>
      <c r="I52" s="177"/>
    </row>
    <row r="53" spans="2:9" ht="15">
      <c r="B53" s="68">
        <v>44073</v>
      </c>
      <c r="C53" s="69">
        <v>6</v>
      </c>
      <c r="D53" s="193">
        <v>2</v>
      </c>
      <c r="E53" s="194"/>
      <c r="F53" s="193">
        <v>3</v>
      </c>
      <c r="G53" s="194"/>
      <c r="H53" s="193">
        <v>1</v>
      </c>
      <c r="I53" s="194"/>
    </row>
    <row r="54" spans="2:9" ht="15">
      <c r="B54" s="68">
        <v>44074</v>
      </c>
      <c r="C54" s="69">
        <v>6</v>
      </c>
      <c r="D54" s="193">
        <v>4</v>
      </c>
      <c r="E54" s="194"/>
      <c r="F54" s="193">
        <v>2</v>
      </c>
      <c r="G54" s="194"/>
      <c r="H54" s="193">
        <v>0</v>
      </c>
      <c r="I54" s="194"/>
    </row>
    <row r="55" spans="2:9" ht="15.75" thickBot="1">
      <c r="B55" s="68"/>
      <c r="C55" s="69"/>
      <c r="D55" s="193"/>
      <c r="E55" s="194"/>
      <c r="F55" s="193"/>
      <c r="G55" s="194"/>
      <c r="H55" s="193"/>
      <c r="I55" s="194"/>
    </row>
    <row r="56" spans="2:9" ht="15.75" thickBot="1">
      <c r="B56" s="35" t="s">
        <v>25</v>
      </c>
      <c r="C56" s="67">
        <f>SUM(C24:C55)</f>
        <v>134</v>
      </c>
      <c r="D56" s="212">
        <f>SUM(D24:D55)</f>
        <v>79</v>
      </c>
      <c r="E56" s="213"/>
      <c r="F56" s="212">
        <f>SUM(F24:F55)</f>
        <v>42</v>
      </c>
      <c r="G56" s="213"/>
      <c r="H56" s="94">
        <f>SUM(H24:H55)</f>
        <v>13</v>
      </c>
      <c r="I56" s="95"/>
    </row>
    <row r="59" ht="15.75" thickBot="1"/>
    <row r="60" spans="2:9" ht="15.75">
      <c r="B60" s="44" t="s">
        <v>31</v>
      </c>
      <c r="C60" s="45"/>
      <c r="D60" s="46"/>
      <c r="E60" s="47"/>
      <c r="F60" s="91" t="s">
        <v>28</v>
      </c>
      <c r="G60" s="92"/>
      <c r="H60" s="92"/>
      <c r="I60" s="93"/>
    </row>
    <row r="61" spans="2:9" ht="15">
      <c r="B61" s="48"/>
      <c r="C61" s="49"/>
      <c r="D61" s="49"/>
      <c r="E61" s="49"/>
      <c r="F61" s="260" t="s">
        <v>32</v>
      </c>
      <c r="G61" s="224"/>
      <c r="H61" s="224" t="s">
        <v>3</v>
      </c>
      <c r="I61" s="225"/>
    </row>
    <row r="62" spans="2:9" ht="15">
      <c r="B62" s="42" t="s">
        <v>29</v>
      </c>
      <c r="C62" s="88">
        <v>0</v>
      </c>
      <c r="D62" s="211">
        <v>0</v>
      </c>
      <c r="E62" s="256"/>
      <c r="F62" s="259">
        <v>0</v>
      </c>
      <c r="G62" s="181"/>
      <c r="H62" s="180">
        <v>0</v>
      </c>
      <c r="I62" s="228"/>
    </row>
    <row r="63" spans="2:9" ht="15">
      <c r="B63" s="42" t="s">
        <v>30</v>
      </c>
      <c r="C63" s="88">
        <v>0</v>
      </c>
      <c r="D63" s="211">
        <v>0</v>
      </c>
      <c r="E63" s="256"/>
      <c r="F63" s="259">
        <v>0</v>
      </c>
      <c r="G63" s="181"/>
      <c r="H63" s="180">
        <v>0</v>
      </c>
      <c r="I63" s="228"/>
    </row>
    <row r="64" spans="2:9" ht="15.75" thickBot="1">
      <c r="B64" s="43" t="s">
        <v>15</v>
      </c>
      <c r="C64" s="90">
        <v>0</v>
      </c>
      <c r="D64" s="254">
        <v>0</v>
      </c>
      <c r="E64" s="255"/>
      <c r="F64" s="257">
        <v>0</v>
      </c>
      <c r="G64" s="258"/>
      <c r="H64" s="96">
        <v>0</v>
      </c>
      <c r="I64" s="97"/>
    </row>
    <row r="65" spans="2:9" ht="15.75" thickBot="1">
      <c r="B65" s="50" t="s">
        <v>33</v>
      </c>
      <c r="C65" s="51">
        <f>SUM(C62:C64)</f>
        <v>0</v>
      </c>
      <c r="D65" s="217">
        <f>SUM(D62:D64)</f>
        <v>0</v>
      </c>
      <c r="E65" s="253"/>
      <c r="F65" s="219">
        <f>SUM(F62:F64)</f>
        <v>0</v>
      </c>
      <c r="G65" s="220"/>
      <c r="H65" s="219">
        <f>SUM(H62:H64)</f>
        <v>0</v>
      </c>
      <c r="I65" s="22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</sheetData>
  <sheetProtection/>
  <mergeCells count="138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4:E54"/>
    <mergeCell ref="F54:G54"/>
    <mergeCell ref="H54:I54"/>
    <mergeCell ref="D55:E55"/>
    <mergeCell ref="F55:G55"/>
    <mergeCell ref="H55:I55"/>
    <mergeCell ref="D63:E63"/>
    <mergeCell ref="F63:G63"/>
    <mergeCell ref="H63:I63"/>
    <mergeCell ref="D64:E64"/>
    <mergeCell ref="F64:G64"/>
    <mergeCell ref="D65:E65"/>
    <mergeCell ref="F65:G65"/>
    <mergeCell ref="H65:I65"/>
    <mergeCell ref="D56:E56"/>
    <mergeCell ref="F56:G56"/>
    <mergeCell ref="F61:G61"/>
    <mergeCell ref="H61:I61"/>
    <mergeCell ref="D62:E62"/>
    <mergeCell ref="F62:G62"/>
    <mergeCell ref="H62:I6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72"/>
  <sheetViews>
    <sheetView showGridLines="0" zoomScalePageLayoutView="0" workbookViewId="0" topLeftCell="A1">
      <selection activeCell="M48" sqref="M48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99" t="s">
        <v>0</v>
      </c>
      <c r="C3" s="200"/>
      <c r="D3" s="200"/>
      <c r="E3" s="200"/>
      <c r="F3" s="200"/>
      <c r="G3" s="200"/>
      <c r="H3" s="200"/>
      <c r="I3" s="201"/>
    </row>
    <row r="4" spans="2:9" ht="24" thickBot="1">
      <c r="B4" s="214">
        <v>44440</v>
      </c>
      <c r="C4" s="215"/>
      <c r="D4" s="215"/>
      <c r="E4" s="215"/>
      <c r="F4" s="215"/>
      <c r="G4" s="215"/>
      <c r="H4" s="215"/>
      <c r="I4" s="21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202" t="s">
        <v>26</v>
      </c>
      <c r="C7" s="187"/>
      <c r="D7" s="187"/>
      <c r="E7" s="187"/>
      <c r="F7" s="187"/>
      <c r="G7" s="187"/>
      <c r="H7" s="187"/>
      <c r="I7" s="188"/>
    </row>
    <row r="8" spans="2:9" ht="15">
      <c r="B8" s="57" t="s">
        <v>23</v>
      </c>
      <c r="C8" s="39" t="s">
        <v>22</v>
      </c>
      <c r="D8" s="36" t="s">
        <v>1</v>
      </c>
      <c r="E8" s="178" t="s">
        <v>2</v>
      </c>
      <c r="F8" s="179"/>
      <c r="G8" s="40" t="s">
        <v>16</v>
      </c>
      <c r="H8" s="37"/>
      <c r="I8" s="73">
        <f>D12</f>
        <v>63</v>
      </c>
    </row>
    <row r="9" spans="2:9" ht="15">
      <c r="B9" s="38" t="s">
        <v>14</v>
      </c>
      <c r="C9" s="13" t="s">
        <v>3</v>
      </c>
      <c r="D9" s="107">
        <v>63</v>
      </c>
      <c r="E9" s="180">
        <v>8</v>
      </c>
      <c r="F9" s="181"/>
      <c r="G9" s="184" t="s">
        <v>18</v>
      </c>
      <c r="H9" s="185"/>
      <c r="I9" s="74">
        <f>D9/SUM(D9:E9)</f>
        <v>0.8873239436619719</v>
      </c>
    </row>
    <row r="10" spans="2:9" ht="15">
      <c r="B10" s="38" t="s">
        <v>12</v>
      </c>
      <c r="C10" s="13" t="s">
        <v>4</v>
      </c>
      <c r="D10" s="107">
        <v>0</v>
      </c>
      <c r="E10" s="180">
        <v>0</v>
      </c>
      <c r="F10" s="181"/>
      <c r="G10" s="184" t="s">
        <v>17</v>
      </c>
      <c r="H10" s="185"/>
      <c r="I10" s="74">
        <v>0</v>
      </c>
    </row>
    <row r="11" spans="2:11" ht="15">
      <c r="B11" s="53" t="s">
        <v>34</v>
      </c>
      <c r="C11" s="13" t="s">
        <v>15</v>
      </c>
      <c r="D11" s="107">
        <v>0</v>
      </c>
      <c r="E11" s="180">
        <v>0</v>
      </c>
      <c r="F11" s="181"/>
      <c r="G11" s="182" t="s">
        <v>50</v>
      </c>
      <c r="H11" s="183"/>
      <c r="I11" s="74">
        <v>0</v>
      </c>
      <c r="K11" t="s">
        <v>49</v>
      </c>
    </row>
    <row r="12" spans="2:9" ht="15">
      <c r="B12" s="87">
        <f>D53</f>
        <v>71</v>
      </c>
      <c r="C12" s="65" t="s">
        <v>36</v>
      </c>
      <c r="D12" s="22">
        <f>SUM(D9:D11)</f>
        <v>63</v>
      </c>
      <c r="E12" s="161">
        <f>SUM(E9:E11)</f>
        <v>8</v>
      </c>
      <c r="F12" s="162"/>
      <c r="G12" s="163" t="s">
        <v>19</v>
      </c>
      <c r="H12" s="164"/>
      <c r="I12" s="75">
        <f>D12/SUM(D12:E12)</f>
        <v>0.8873239436619719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86" t="s">
        <v>5</v>
      </c>
      <c r="C14" s="187"/>
      <c r="D14" s="187"/>
      <c r="E14" s="187"/>
      <c r="F14" s="187"/>
      <c r="G14" s="187"/>
      <c r="H14" s="187"/>
      <c r="I14" s="188"/>
    </row>
    <row r="15" spans="2:9" ht="75" customHeight="1">
      <c r="B15" s="21" t="s">
        <v>6</v>
      </c>
      <c r="C15" s="189" t="s">
        <v>20</v>
      </c>
      <c r="D15" s="191"/>
      <c r="E15" s="189" t="s">
        <v>21</v>
      </c>
      <c r="F15" s="190"/>
      <c r="G15" s="15" t="s">
        <v>7</v>
      </c>
      <c r="H15" s="165" t="s">
        <v>8</v>
      </c>
      <c r="I15" s="165"/>
    </row>
    <row r="16" spans="2:9" ht="15">
      <c r="B16" s="22">
        <v>24</v>
      </c>
      <c r="C16" s="166">
        <v>7</v>
      </c>
      <c r="D16" s="166"/>
      <c r="E16" s="166">
        <v>3</v>
      </c>
      <c r="F16" s="166"/>
      <c r="G16" s="107">
        <v>14</v>
      </c>
      <c r="H16" s="166">
        <v>0</v>
      </c>
      <c r="I16" s="166"/>
    </row>
    <row r="17" spans="2:9" ht="15">
      <c r="B17" s="113">
        <f>C17+E17+G17+H17</f>
        <v>1</v>
      </c>
      <c r="C17" s="167">
        <f>C16/B16</f>
        <v>0.2916666666666667</v>
      </c>
      <c r="D17" s="167"/>
      <c r="E17" s="167">
        <f>E16/B16</f>
        <v>0.125</v>
      </c>
      <c r="F17" s="167"/>
      <c r="G17" s="113">
        <f>G16/B16</f>
        <v>0.5833333333333334</v>
      </c>
      <c r="H17" s="167">
        <f>H16/B16</f>
        <v>0</v>
      </c>
      <c r="I17" s="167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203" t="s">
        <v>27</v>
      </c>
      <c r="C20" s="204"/>
      <c r="D20" s="204"/>
      <c r="E20" s="204"/>
      <c r="F20" s="204"/>
      <c r="G20" s="204"/>
      <c r="H20" s="76">
        <v>2</v>
      </c>
      <c r="I20" s="63">
        <f>H20/SUM(D12:E12)</f>
        <v>0.028169014084507043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customHeight="1" thickBot="1">
      <c r="B22" s="18" t="s">
        <v>10</v>
      </c>
      <c r="C22" s="18" t="s">
        <v>11</v>
      </c>
      <c r="D22" s="174" t="s">
        <v>12</v>
      </c>
      <c r="E22" s="175"/>
      <c r="F22" s="172" t="s">
        <v>24</v>
      </c>
      <c r="G22" s="173"/>
      <c r="H22" s="170" t="s">
        <v>13</v>
      </c>
      <c r="I22" s="171"/>
    </row>
    <row r="23" spans="2:9" ht="16.5" customHeight="1">
      <c r="B23" s="68">
        <v>44075</v>
      </c>
      <c r="C23" s="150">
        <v>6</v>
      </c>
      <c r="D23" s="193">
        <v>6</v>
      </c>
      <c r="E23" s="194"/>
      <c r="F23" s="193"/>
      <c r="G23" s="194"/>
      <c r="H23" s="193"/>
      <c r="I23" s="194"/>
    </row>
    <row r="24" spans="2:9" ht="15">
      <c r="B24" s="68">
        <v>44076</v>
      </c>
      <c r="C24" s="150">
        <v>6</v>
      </c>
      <c r="D24" s="193">
        <v>2</v>
      </c>
      <c r="E24" s="194"/>
      <c r="F24" s="193">
        <v>3</v>
      </c>
      <c r="G24" s="194"/>
      <c r="H24" s="193">
        <v>1</v>
      </c>
      <c r="I24" s="194"/>
    </row>
    <row r="25" spans="2:9" ht="15">
      <c r="B25" s="68">
        <v>44077</v>
      </c>
      <c r="C25" s="150">
        <v>6</v>
      </c>
      <c r="D25" s="193">
        <v>1</v>
      </c>
      <c r="E25" s="194"/>
      <c r="F25" s="193">
        <v>2</v>
      </c>
      <c r="G25" s="194"/>
      <c r="H25" s="193">
        <v>3</v>
      </c>
      <c r="I25" s="194"/>
    </row>
    <row r="26" spans="2:9" ht="15">
      <c r="B26" s="68">
        <v>44078</v>
      </c>
      <c r="C26" s="117"/>
      <c r="D26" s="176"/>
      <c r="E26" s="177"/>
      <c r="F26" s="176"/>
      <c r="G26" s="177"/>
      <c r="H26" s="176"/>
      <c r="I26" s="177"/>
    </row>
    <row r="27" spans="2:9" ht="15">
      <c r="B27" s="68">
        <v>44079</v>
      </c>
      <c r="C27" s="151"/>
      <c r="D27" s="238"/>
      <c r="E27" s="238"/>
      <c r="F27" s="262"/>
      <c r="G27" s="238"/>
      <c r="H27" s="238"/>
      <c r="I27" s="238"/>
    </row>
    <row r="28" spans="2:9" ht="15">
      <c r="B28" s="68">
        <v>44080</v>
      </c>
      <c r="C28" s="151"/>
      <c r="D28" s="238"/>
      <c r="E28" s="238"/>
      <c r="F28" s="262"/>
      <c r="G28" s="238"/>
      <c r="H28" s="238"/>
      <c r="I28" s="238"/>
    </row>
    <row r="29" spans="2:9" ht="15">
      <c r="B29" s="68">
        <v>44081</v>
      </c>
      <c r="C29" s="151"/>
      <c r="D29" s="238"/>
      <c r="E29" s="238"/>
      <c r="F29" s="262"/>
      <c r="G29" s="238"/>
      <c r="H29" s="238"/>
      <c r="I29" s="238"/>
    </row>
    <row r="30" spans="2:9" ht="15">
      <c r="B30" s="68">
        <v>44082</v>
      </c>
      <c r="C30" s="149">
        <v>6</v>
      </c>
      <c r="D30" s="237">
        <v>3</v>
      </c>
      <c r="E30" s="237"/>
      <c r="F30" s="261">
        <v>2</v>
      </c>
      <c r="G30" s="237"/>
      <c r="H30" s="237">
        <v>1</v>
      </c>
      <c r="I30" s="237"/>
    </row>
    <row r="31" spans="2:9" ht="15">
      <c r="B31" s="68">
        <v>44083</v>
      </c>
      <c r="C31" s="149">
        <v>6</v>
      </c>
      <c r="D31" s="237">
        <v>4</v>
      </c>
      <c r="E31" s="237"/>
      <c r="F31" s="261">
        <v>1</v>
      </c>
      <c r="G31" s="237"/>
      <c r="H31" s="237">
        <v>1</v>
      </c>
      <c r="I31" s="237"/>
    </row>
    <row r="32" spans="2:9" ht="15">
      <c r="B32" s="68">
        <v>44084</v>
      </c>
      <c r="C32" s="149">
        <v>6</v>
      </c>
      <c r="D32" s="237">
        <v>3</v>
      </c>
      <c r="E32" s="237"/>
      <c r="F32" s="237">
        <v>2</v>
      </c>
      <c r="G32" s="237"/>
      <c r="H32" s="237">
        <v>1</v>
      </c>
      <c r="I32" s="237"/>
    </row>
    <row r="33" spans="2:9" ht="15">
      <c r="B33" s="68">
        <v>44085</v>
      </c>
      <c r="C33" s="117"/>
      <c r="D33" s="176"/>
      <c r="E33" s="177"/>
      <c r="F33" s="176"/>
      <c r="G33" s="177"/>
      <c r="H33" s="176"/>
      <c r="I33" s="177"/>
    </row>
    <row r="34" spans="2:9" ht="15">
      <c r="B34" s="68">
        <v>44086</v>
      </c>
      <c r="C34" s="117"/>
      <c r="D34" s="176"/>
      <c r="E34" s="177"/>
      <c r="F34" s="176"/>
      <c r="G34" s="177"/>
      <c r="H34" s="176"/>
      <c r="I34" s="177"/>
    </row>
    <row r="35" spans="2:9" ht="15">
      <c r="B35" s="68">
        <v>44087</v>
      </c>
      <c r="C35" s="150">
        <v>6</v>
      </c>
      <c r="D35" s="193">
        <v>4</v>
      </c>
      <c r="E35" s="194"/>
      <c r="F35" s="193">
        <v>2</v>
      </c>
      <c r="G35" s="194"/>
      <c r="H35" s="193"/>
      <c r="I35" s="194"/>
    </row>
    <row r="36" spans="2:9" ht="15">
      <c r="B36" s="68">
        <v>44088</v>
      </c>
      <c r="C36" s="150">
        <v>6</v>
      </c>
      <c r="D36" s="193">
        <v>4</v>
      </c>
      <c r="E36" s="194"/>
      <c r="F36" s="193">
        <v>1</v>
      </c>
      <c r="G36" s="194"/>
      <c r="H36" s="193">
        <v>1</v>
      </c>
      <c r="I36" s="194"/>
    </row>
    <row r="37" spans="2:9" ht="15">
      <c r="B37" s="68">
        <v>44089</v>
      </c>
      <c r="C37" s="149">
        <v>6</v>
      </c>
      <c r="D37" s="237">
        <v>1</v>
      </c>
      <c r="E37" s="237"/>
      <c r="F37" s="237">
        <v>1</v>
      </c>
      <c r="G37" s="237"/>
      <c r="H37" s="237">
        <v>4</v>
      </c>
      <c r="I37" s="237"/>
    </row>
    <row r="38" spans="2:9" ht="15">
      <c r="B38" s="68">
        <v>44090</v>
      </c>
      <c r="C38" s="150">
        <v>6</v>
      </c>
      <c r="D38" s="193">
        <v>4</v>
      </c>
      <c r="E38" s="194"/>
      <c r="F38" s="193">
        <v>1</v>
      </c>
      <c r="G38" s="194"/>
      <c r="H38" s="193">
        <v>1</v>
      </c>
      <c r="I38" s="194"/>
    </row>
    <row r="39" spans="2:9" ht="15">
      <c r="B39" s="68">
        <v>44091</v>
      </c>
      <c r="C39" s="150">
        <v>6</v>
      </c>
      <c r="D39" s="193">
        <v>4</v>
      </c>
      <c r="E39" s="194"/>
      <c r="F39" s="193"/>
      <c r="G39" s="194"/>
      <c r="H39" s="193">
        <v>2</v>
      </c>
      <c r="I39" s="194"/>
    </row>
    <row r="40" spans="2:9" ht="15">
      <c r="B40" s="68">
        <v>44092</v>
      </c>
      <c r="C40" s="117"/>
      <c r="D40" s="176"/>
      <c r="E40" s="177"/>
      <c r="F40" s="176"/>
      <c r="G40" s="177"/>
      <c r="H40" s="176"/>
      <c r="I40" s="177"/>
    </row>
    <row r="41" spans="2:9" ht="15">
      <c r="B41" s="68">
        <v>44093</v>
      </c>
      <c r="C41" s="117"/>
      <c r="D41" s="176"/>
      <c r="E41" s="177"/>
      <c r="F41" s="176"/>
      <c r="G41" s="177"/>
      <c r="H41" s="176"/>
      <c r="I41" s="177"/>
    </row>
    <row r="42" spans="2:9" ht="15">
      <c r="B42" s="68">
        <v>44094</v>
      </c>
      <c r="C42" s="150">
        <v>6</v>
      </c>
      <c r="D42" s="193">
        <v>2</v>
      </c>
      <c r="E42" s="194"/>
      <c r="F42" s="193">
        <v>2</v>
      </c>
      <c r="G42" s="194"/>
      <c r="H42" s="193">
        <v>2</v>
      </c>
      <c r="I42" s="194"/>
    </row>
    <row r="43" spans="2:9" ht="15">
      <c r="B43" s="68">
        <v>44095</v>
      </c>
      <c r="C43" s="150">
        <v>6</v>
      </c>
      <c r="D43" s="193">
        <v>5</v>
      </c>
      <c r="E43" s="194"/>
      <c r="F43" s="193">
        <v>1</v>
      </c>
      <c r="G43" s="194"/>
      <c r="H43" s="193"/>
      <c r="I43" s="194"/>
    </row>
    <row r="44" spans="2:9" ht="15">
      <c r="B44" s="68">
        <v>44096</v>
      </c>
      <c r="C44" s="150">
        <v>6</v>
      </c>
      <c r="D44" s="193">
        <v>2</v>
      </c>
      <c r="E44" s="194"/>
      <c r="F44" s="193">
        <v>2</v>
      </c>
      <c r="G44" s="194"/>
      <c r="H44" s="193">
        <v>2</v>
      </c>
      <c r="I44" s="194"/>
    </row>
    <row r="45" spans="2:9" ht="15">
      <c r="B45" s="68">
        <v>44097</v>
      </c>
      <c r="C45" s="150">
        <v>6</v>
      </c>
      <c r="D45" s="193">
        <v>4</v>
      </c>
      <c r="E45" s="194"/>
      <c r="F45" s="193"/>
      <c r="G45" s="194"/>
      <c r="H45" s="193">
        <v>2</v>
      </c>
      <c r="I45" s="194"/>
    </row>
    <row r="46" spans="2:9" ht="15">
      <c r="B46" s="68">
        <v>44098</v>
      </c>
      <c r="C46" s="150">
        <v>6</v>
      </c>
      <c r="D46" s="193">
        <v>5</v>
      </c>
      <c r="E46" s="194"/>
      <c r="F46" s="193">
        <v>1</v>
      </c>
      <c r="G46" s="194"/>
      <c r="H46" s="193"/>
      <c r="I46" s="194"/>
    </row>
    <row r="47" spans="2:9" ht="15">
      <c r="B47" s="68">
        <v>44099</v>
      </c>
      <c r="C47" s="117"/>
      <c r="D47" s="176"/>
      <c r="E47" s="177"/>
      <c r="F47" s="176"/>
      <c r="G47" s="177"/>
      <c r="H47" s="176"/>
      <c r="I47" s="177"/>
    </row>
    <row r="48" spans="2:9" ht="15">
      <c r="B48" s="68">
        <v>44100</v>
      </c>
      <c r="C48" s="117"/>
      <c r="D48" s="176"/>
      <c r="E48" s="177"/>
      <c r="F48" s="176"/>
      <c r="G48" s="177"/>
      <c r="H48" s="176"/>
      <c r="I48" s="177"/>
    </row>
    <row r="49" spans="2:9" ht="15">
      <c r="B49" s="68">
        <v>44101</v>
      </c>
      <c r="C49" s="150">
        <v>6</v>
      </c>
      <c r="D49" s="193">
        <v>6</v>
      </c>
      <c r="E49" s="194"/>
      <c r="F49" s="193"/>
      <c r="G49" s="194"/>
      <c r="H49" s="193"/>
      <c r="I49" s="194"/>
    </row>
    <row r="50" spans="2:9" ht="15">
      <c r="B50" s="68">
        <v>44102</v>
      </c>
      <c r="C50" s="150">
        <v>6</v>
      </c>
      <c r="D50" s="193">
        <v>3</v>
      </c>
      <c r="E50" s="194"/>
      <c r="F50" s="193">
        <v>1</v>
      </c>
      <c r="G50" s="194"/>
      <c r="H50" s="193">
        <v>2</v>
      </c>
      <c r="I50" s="194"/>
    </row>
    <row r="51" spans="2:9" ht="15">
      <c r="B51" s="68">
        <v>44103</v>
      </c>
      <c r="C51" s="150">
        <v>6</v>
      </c>
      <c r="D51" s="193">
        <v>3</v>
      </c>
      <c r="E51" s="194"/>
      <c r="F51" s="193">
        <v>2</v>
      </c>
      <c r="G51" s="194"/>
      <c r="H51" s="193">
        <v>1</v>
      </c>
      <c r="I51" s="194"/>
    </row>
    <row r="52" spans="2:9" ht="15.75" thickBot="1">
      <c r="B52" s="68">
        <v>44104</v>
      </c>
      <c r="C52" s="150">
        <v>6</v>
      </c>
      <c r="D52" s="193">
        <v>5</v>
      </c>
      <c r="E52" s="194"/>
      <c r="F52" s="193"/>
      <c r="G52" s="194"/>
      <c r="H52" s="193">
        <v>1</v>
      </c>
      <c r="I52" s="194"/>
    </row>
    <row r="53" spans="2:9" ht="15.75" thickBot="1">
      <c r="B53" s="35" t="s">
        <v>25</v>
      </c>
      <c r="C53" s="67">
        <f>SUM(C23:C52)</f>
        <v>120</v>
      </c>
      <c r="D53" s="212">
        <f>SUM(D23:D52)</f>
        <v>71</v>
      </c>
      <c r="E53" s="213"/>
      <c r="F53" s="212">
        <f>SUM(F23:F52)</f>
        <v>24</v>
      </c>
      <c r="G53" s="213"/>
      <c r="H53" s="147">
        <f>SUM(H23:H52)</f>
        <v>25</v>
      </c>
      <c r="I53" s="148"/>
    </row>
    <row r="56" ht="15.75" thickBot="1"/>
    <row r="57" spans="2:9" ht="15.75">
      <c r="B57" s="44" t="s">
        <v>31</v>
      </c>
      <c r="C57" s="45"/>
      <c r="D57" s="46"/>
      <c r="E57" s="47"/>
      <c r="F57" s="110" t="s">
        <v>28</v>
      </c>
      <c r="G57" s="111"/>
      <c r="H57" s="111"/>
      <c r="I57" s="112"/>
    </row>
    <row r="58" spans="2:9" ht="15">
      <c r="B58" s="48"/>
      <c r="C58" s="49"/>
      <c r="D58" s="49"/>
      <c r="E58" s="49"/>
      <c r="F58" s="260" t="s">
        <v>32</v>
      </c>
      <c r="G58" s="224"/>
      <c r="H58" s="224" t="s">
        <v>3</v>
      </c>
      <c r="I58" s="225"/>
    </row>
    <row r="59" spans="2:9" ht="15">
      <c r="B59" s="42" t="s">
        <v>29</v>
      </c>
      <c r="C59" s="107">
        <v>0</v>
      </c>
      <c r="D59" s="211">
        <v>0</v>
      </c>
      <c r="E59" s="256"/>
      <c r="F59" s="259">
        <v>0</v>
      </c>
      <c r="G59" s="181"/>
      <c r="H59" s="180">
        <v>0</v>
      </c>
      <c r="I59" s="228"/>
    </row>
    <row r="60" spans="2:9" ht="15">
      <c r="B60" s="42" t="s">
        <v>30</v>
      </c>
      <c r="C60" s="107">
        <v>0</v>
      </c>
      <c r="D60" s="211">
        <v>0</v>
      </c>
      <c r="E60" s="256"/>
      <c r="F60" s="259">
        <v>0</v>
      </c>
      <c r="G60" s="181"/>
      <c r="H60" s="180">
        <v>0</v>
      </c>
      <c r="I60" s="228"/>
    </row>
    <row r="61" spans="2:9" ht="15.75" thickBot="1">
      <c r="B61" s="43" t="s">
        <v>15</v>
      </c>
      <c r="C61" s="106">
        <v>0</v>
      </c>
      <c r="D61" s="254">
        <v>0</v>
      </c>
      <c r="E61" s="255"/>
      <c r="F61" s="257">
        <v>0</v>
      </c>
      <c r="G61" s="258"/>
      <c r="H61" s="226">
        <v>0</v>
      </c>
      <c r="I61" s="227"/>
    </row>
    <row r="62" spans="2:9" ht="15.75" thickBot="1">
      <c r="B62" s="50" t="s">
        <v>33</v>
      </c>
      <c r="C62" s="51">
        <f>SUM(C59:C61)</f>
        <v>0</v>
      </c>
      <c r="D62" s="217">
        <f>SUM(D59:D61)</f>
        <v>0</v>
      </c>
      <c r="E62" s="253"/>
      <c r="F62" s="219">
        <v>0</v>
      </c>
      <c r="G62" s="220"/>
      <c r="H62" s="219">
        <f>SUM(H59:H61)</f>
        <v>0</v>
      </c>
      <c r="I62" s="220"/>
    </row>
    <row r="63" spans="2:9" ht="15">
      <c r="B63" s="10"/>
      <c r="C63" s="10"/>
      <c r="D63" s="10"/>
      <c r="E63" s="10"/>
      <c r="F63" s="10"/>
      <c r="G63" s="10"/>
      <c r="H63" s="10"/>
      <c r="I63" s="10"/>
    </row>
    <row r="64" spans="2:9" ht="15">
      <c r="B64" s="10"/>
      <c r="C64" s="10"/>
      <c r="D64" s="10"/>
      <c r="E64" s="10"/>
      <c r="F64" s="10"/>
      <c r="G64" s="10"/>
      <c r="H64" s="10"/>
      <c r="I64" s="1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</sheetData>
  <sheetProtection/>
  <mergeCells count="132">
    <mergeCell ref="D60:E60"/>
    <mergeCell ref="F60:G60"/>
    <mergeCell ref="H60:I60"/>
    <mergeCell ref="D61:E61"/>
    <mergeCell ref="F61:G61"/>
    <mergeCell ref="D62:E62"/>
    <mergeCell ref="F62:G62"/>
    <mergeCell ref="H62:I62"/>
    <mergeCell ref="F58:G58"/>
    <mergeCell ref="H58:I58"/>
    <mergeCell ref="D59:E59"/>
    <mergeCell ref="F59:G59"/>
    <mergeCell ref="H59:I59"/>
    <mergeCell ref="H61:I61"/>
    <mergeCell ref="B3:I3"/>
    <mergeCell ref="B4:I4"/>
    <mergeCell ref="B7:I7"/>
    <mergeCell ref="E8:F8"/>
    <mergeCell ref="E9:F9"/>
    <mergeCell ref="G9:H9"/>
    <mergeCell ref="D51:E51"/>
    <mergeCell ref="D52:E52"/>
    <mergeCell ref="H51:I51"/>
    <mergeCell ref="H52:I52"/>
    <mergeCell ref="F51:G51"/>
    <mergeCell ref="F52:G52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D23:E23"/>
    <mergeCell ref="F23:G23"/>
    <mergeCell ref="H23:I23"/>
    <mergeCell ref="D22:E22"/>
    <mergeCell ref="F22:G22"/>
    <mergeCell ref="H22:I22"/>
    <mergeCell ref="D28:E28"/>
    <mergeCell ref="F28:G28"/>
    <mergeCell ref="H28:I28"/>
    <mergeCell ref="D31:E31"/>
    <mergeCell ref="F31:G31"/>
    <mergeCell ref="H31:I31"/>
    <mergeCell ref="D26:E26"/>
    <mergeCell ref="F26:G26"/>
    <mergeCell ref="H26:I26"/>
    <mergeCell ref="D27:E27"/>
    <mergeCell ref="F27:G27"/>
    <mergeCell ref="H27:I27"/>
    <mergeCell ref="D29:E29"/>
    <mergeCell ref="F29:G29"/>
    <mergeCell ref="H29:I29"/>
    <mergeCell ref="D30:E30"/>
    <mergeCell ref="F30:G30"/>
    <mergeCell ref="H30:I30"/>
    <mergeCell ref="D32:E32"/>
    <mergeCell ref="F32:G32"/>
    <mergeCell ref="H32:I32"/>
    <mergeCell ref="D33:E33"/>
    <mergeCell ref="F33:G33"/>
    <mergeCell ref="H33:I33"/>
    <mergeCell ref="F35:G35"/>
    <mergeCell ref="D35:E35"/>
    <mergeCell ref="D38:E38"/>
    <mergeCell ref="F38:G38"/>
    <mergeCell ref="H35:I35"/>
    <mergeCell ref="D36:E36"/>
    <mergeCell ref="F36:G36"/>
    <mergeCell ref="H36:I36"/>
    <mergeCell ref="D37:E37"/>
    <mergeCell ref="F37:G37"/>
    <mergeCell ref="H37:I37"/>
    <mergeCell ref="H38:I38"/>
    <mergeCell ref="D40:E40"/>
    <mergeCell ref="F40:G40"/>
    <mergeCell ref="H40:I40"/>
    <mergeCell ref="D41:E41"/>
    <mergeCell ref="F41:G41"/>
    <mergeCell ref="H41:I41"/>
    <mergeCell ref="D34:E34"/>
    <mergeCell ref="F34:G34"/>
    <mergeCell ref="H34:I34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53:E53"/>
    <mergeCell ref="F53:G53"/>
    <mergeCell ref="D50:E50"/>
    <mergeCell ref="F50:G50"/>
    <mergeCell ref="H50:I50"/>
    <mergeCell ref="D48:E48"/>
    <mergeCell ref="F48:G48"/>
    <mergeCell ref="H48:I48"/>
    <mergeCell ref="D49:E49"/>
    <mergeCell ref="F49:G49"/>
    <mergeCell ref="H49:I4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d843621</cp:lastModifiedBy>
  <cp:lastPrinted>2019-12-27T17:27:56Z</cp:lastPrinted>
  <dcterms:created xsi:type="dcterms:W3CDTF">2019-01-11T16:51:04Z</dcterms:created>
  <dcterms:modified xsi:type="dcterms:W3CDTF">2021-12-29T16:35:37Z</dcterms:modified>
  <cp:category/>
  <cp:version/>
  <cp:contentType/>
  <cp:contentStatus/>
</cp:coreProperties>
</file>